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2A8F7754-5DD9-4B06-AF20-026E2FCD194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sh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6" l="1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C30" i="6" l="1"/>
  <c r="D30" i="6"/>
  <c r="E30" i="6"/>
  <c r="F30" i="6"/>
  <c r="G30" i="6"/>
  <c r="B30" i="6" l="1"/>
  <c r="P6" i="6"/>
  <c r="R6" i="6" s="1"/>
  <c r="P7" i="6"/>
  <c r="R7" i="6" s="1"/>
  <c r="P8" i="6"/>
  <c r="R8" i="6" s="1"/>
  <c r="P9" i="6"/>
  <c r="R9" i="6" s="1"/>
  <c r="P10" i="6"/>
  <c r="R10" i="6" s="1"/>
  <c r="P11" i="6"/>
  <c r="R11" i="6" s="1"/>
  <c r="P12" i="6"/>
  <c r="R12" i="6" s="1"/>
  <c r="P13" i="6"/>
  <c r="R13" i="6" s="1"/>
  <c r="P14" i="6"/>
  <c r="R14" i="6" s="1"/>
  <c r="P15" i="6"/>
  <c r="R15" i="6" s="1"/>
  <c r="P16" i="6"/>
  <c r="R16" i="6" s="1"/>
  <c r="P17" i="6"/>
  <c r="R17" i="6" s="1"/>
  <c r="P18" i="6"/>
  <c r="R18" i="6" s="1"/>
  <c r="P19" i="6"/>
  <c r="R19" i="6" s="1"/>
  <c r="P20" i="6"/>
  <c r="R20" i="6" s="1"/>
  <c r="P21" i="6"/>
  <c r="R21" i="6" s="1"/>
  <c r="P22" i="6"/>
  <c r="R22" i="6" s="1"/>
  <c r="P23" i="6"/>
  <c r="R23" i="6" s="1"/>
  <c r="P24" i="6"/>
  <c r="R24" i="6" s="1"/>
  <c r="P25" i="6"/>
  <c r="R25" i="6" s="1"/>
  <c r="P26" i="6"/>
  <c r="R26" i="6" s="1"/>
  <c r="P27" i="6"/>
  <c r="R27" i="6" s="1"/>
  <c r="P28" i="6"/>
  <c r="R28" i="6" s="1"/>
  <c r="P29" i="6"/>
  <c r="R29" i="6" s="1"/>
  <c r="P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5" i="6"/>
  <c r="P30" i="6" l="1"/>
  <c r="O30" i="6"/>
  <c r="J30" i="6"/>
  <c r="K30" i="6"/>
  <c r="L30" i="6"/>
  <c r="M30" i="6"/>
  <c r="N30" i="6"/>
  <c r="I30" i="6"/>
  <c r="R30" i="6" l="1"/>
  <c r="I31" i="6"/>
  <c r="Q30" i="6"/>
  <c r="I32" i="6"/>
  <c r="I33" i="6" l="1"/>
  <c r="P32" i="6" s="1"/>
</calcChain>
</file>

<file path=xl/sharedStrings.xml><?xml version="1.0" encoding="utf-8"?>
<sst xmlns="http://schemas.openxmlformats.org/spreadsheetml/2006/main" count="55" uniqueCount="45">
  <si>
    <t>KL</t>
  </si>
  <si>
    <t>UP</t>
  </si>
  <si>
    <t>PLI</t>
  </si>
  <si>
    <t>RJ</t>
  </si>
  <si>
    <t>MP</t>
  </si>
  <si>
    <t>HP</t>
  </si>
  <si>
    <t>DL</t>
  </si>
  <si>
    <t>GJ</t>
  </si>
  <si>
    <t>AP</t>
  </si>
  <si>
    <t>TL</t>
  </si>
  <si>
    <t>TN</t>
  </si>
  <si>
    <t>CG</t>
  </si>
  <si>
    <t>WB</t>
  </si>
  <si>
    <t>HY</t>
  </si>
  <si>
    <t>OI</t>
  </si>
  <si>
    <t>NE</t>
  </si>
  <si>
    <t>AM</t>
  </si>
  <si>
    <t>JH</t>
  </si>
  <si>
    <t>UT</t>
  </si>
  <si>
    <t>BI</t>
  </si>
  <si>
    <t>KA</t>
  </si>
  <si>
    <t>JK</t>
  </si>
  <si>
    <t>AA</t>
  </si>
  <si>
    <t>PB</t>
  </si>
  <si>
    <t>MH</t>
  </si>
  <si>
    <t>Circle</t>
  </si>
  <si>
    <t>(blank)</t>
  </si>
  <si>
    <t>Policies #</t>
  </si>
  <si>
    <t>Sum Assured</t>
  </si>
  <si>
    <t>Active - PLI</t>
  </si>
  <si>
    <t>Active - RPLI</t>
  </si>
  <si>
    <t>InActive - PLI</t>
  </si>
  <si>
    <t>InActive - RPLI</t>
  </si>
  <si>
    <t>Total</t>
  </si>
  <si>
    <t>Initial Premium</t>
  </si>
  <si>
    <t>RPLI</t>
  </si>
  <si>
    <t>Total PLI Policie</t>
  </si>
  <si>
    <t>Total RPLI Policies</t>
  </si>
  <si>
    <t>Active PLI%</t>
  </si>
  <si>
    <t>Active RPLI%</t>
  </si>
  <si>
    <t>(count)</t>
  </si>
  <si>
    <t>Count</t>
  </si>
  <si>
    <t>(Percent)</t>
  </si>
  <si>
    <t>Total Active%</t>
  </si>
  <si>
    <t>Active &amp; InActvie Policies -01.05.2026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</si>
</sst>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3" fontId="2" fillId="0" borderId="0" xfId="0" applyNumberFormat="1" applyFont="1"/>
    <xf numFmtId="3" fontId="0" fillId="0" borderId="0" xfId="0" applyNumberFormat="1"/>
    <xf numFmtId="3" fontId="1" fillId="0" borderId="1" xfId="0" applyNumberFormat="1" applyFont="1" applyBorder="1"/>
    <xf numFmtId="3" fontId="0" fillId="0" borderId="1" xfId="0" applyNumberFormat="1" applyBorder="1"/>
    <xf numFmtId="4" fontId="0" fillId="0" borderId="0" xfId="0" applyNumberFormat="1"/>
    <xf numFmtId="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3" fontId="1" fillId="0" borderId="0" xfId="0" applyNumberFormat="1" applyFont="1"/>
    <xf numFmtId="2" fontId="0" fillId="0" borderId="0" xfId="0" applyNumberFormat="1"/>
    <xf numFmtId="3" fontId="1" fillId="3" borderId="1" xfId="0" applyNumberFormat="1" applyFont="1" applyFill="1" applyBorder="1"/>
    <xf numFmtId="3" fontId="0" fillId="3" borderId="1" xfId="0" applyNumberFormat="1" applyFill="1" applyBorder="1"/>
    <xf numFmtId="2" fontId="0" fillId="3" borderId="1" xfId="0" applyNumberFormat="1" applyFill="1" applyBorder="1"/>
    <xf numFmtId="0" fontId="1" fillId="3" borderId="1" xfId="0" applyFont="1" applyFill="1" applyBorder="1" applyAlignment="1">
      <alignment horizontal="center" wrapText="1"/>
    </xf>
    <xf numFmtId="2" fontId="0" fillId="3" borderId="0" xfId="0" applyNumberFormat="1" applyFill="1" applyBorder="1"/>
    <xf numFmtId="3" fontId="1" fillId="2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topLeftCell="A13" zoomScale="85" zoomScaleNormal="85" workbookViewId="0">
      <selection activeCell="F35" sqref="F35"/>
    </sheetView>
  </sheetViews>
  <sheetFormatPr defaultRowHeight="14.5" x14ac:dyDescent="0.35"/>
  <cols>
    <col min="1" max="1" width="6" customWidth="1"/>
    <col min="2" max="2" width="11.81640625" style="5" customWidth="1"/>
    <col min="3" max="3" width="15.54296875" style="5" customWidth="1"/>
    <col min="4" max="4" width="23" style="8" customWidth="1"/>
    <col min="5" max="5" width="14.26953125" style="5" customWidth="1"/>
    <col min="6" max="6" width="14.81640625" style="5" customWidth="1"/>
    <col min="7" max="7" width="19.81640625" style="8" customWidth="1"/>
    <col min="8" max="8" width="2" customWidth="1"/>
    <col min="9" max="9" width="11.1796875" style="5" bestFit="1" customWidth="1"/>
    <col min="10" max="10" width="14.81640625" style="5" bestFit="1" customWidth="1"/>
    <col min="11" max="11" width="18.54296875" style="8" bestFit="1" customWidth="1"/>
    <col min="12" max="12" width="14" style="5" customWidth="1"/>
    <col min="13" max="13" width="14.1796875" style="5" bestFit="1" customWidth="1"/>
    <col min="14" max="14" width="19.54296875" style="8" bestFit="1" customWidth="1"/>
    <col min="15" max="15" width="25.1796875" customWidth="1"/>
    <col min="16" max="16" width="16.453125" bestFit="1" customWidth="1"/>
    <col min="17" max="17" width="9.7265625" bestFit="1" customWidth="1"/>
  </cols>
  <sheetData>
    <row r="1" spans="1:18" x14ac:dyDescent="0.35">
      <c r="C1" s="4" t="s">
        <v>44</v>
      </c>
    </row>
    <row r="3" spans="1:18" s="11" customFormat="1" ht="29" x14ac:dyDescent="0.35">
      <c r="A3" s="10"/>
      <c r="B3" s="21" t="s">
        <v>29</v>
      </c>
      <c r="C3" s="21"/>
      <c r="D3" s="21"/>
      <c r="E3" s="21" t="s">
        <v>30</v>
      </c>
      <c r="F3" s="21"/>
      <c r="G3" s="21"/>
      <c r="I3" s="22" t="s">
        <v>31</v>
      </c>
      <c r="J3" s="22"/>
      <c r="K3" s="22"/>
      <c r="L3" s="22" t="s">
        <v>32</v>
      </c>
      <c r="M3" s="22"/>
      <c r="N3" s="22"/>
      <c r="O3" s="19" t="s">
        <v>36</v>
      </c>
      <c r="P3" s="19" t="s">
        <v>37</v>
      </c>
      <c r="Q3" s="19" t="s">
        <v>38</v>
      </c>
      <c r="R3" s="19" t="s">
        <v>39</v>
      </c>
    </row>
    <row r="4" spans="1:18" s="11" customFormat="1" x14ac:dyDescent="0.35">
      <c r="A4" s="10" t="s">
        <v>25</v>
      </c>
      <c r="B4" s="12" t="s">
        <v>27</v>
      </c>
      <c r="C4" s="13" t="s">
        <v>34</v>
      </c>
      <c r="D4" s="12" t="s">
        <v>28</v>
      </c>
      <c r="E4" s="12" t="s">
        <v>27</v>
      </c>
      <c r="F4" s="13" t="s">
        <v>34</v>
      </c>
      <c r="G4" s="12" t="s">
        <v>28</v>
      </c>
      <c r="I4" s="12" t="s">
        <v>27</v>
      </c>
      <c r="J4" s="13" t="s">
        <v>34</v>
      </c>
      <c r="K4" s="12" t="s">
        <v>28</v>
      </c>
      <c r="L4" s="12" t="s">
        <v>27</v>
      </c>
      <c r="M4" s="13" t="s">
        <v>34</v>
      </c>
      <c r="N4" s="12" t="s">
        <v>28</v>
      </c>
      <c r="O4" s="19" t="s">
        <v>40</v>
      </c>
      <c r="P4" s="19" t="s">
        <v>41</v>
      </c>
      <c r="Q4" s="19" t="s">
        <v>42</v>
      </c>
      <c r="R4" s="19" t="s">
        <v>42</v>
      </c>
    </row>
    <row r="5" spans="1:18" x14ac:dyDescent="0.35">
      <c r="A5" s="1" t="s">
        <v>22</v>
      </c>
      <c r="B5" s="7">
        <v>397060</v>
      </c>
      <c r="C5" s="7">
        <v>746871898</v>
      </c>
      <c r="D5" s="9">
        <v>163996704289.07999</v>
      </c>
      <c r="E5" s="7"/>
      <c r="F5" s="7"/>
      <c r="G5" s="9"/>
      <c r="I5" s="7">
        <v>112706</v>
      </c>
      <c r="J5" s="7">
        <v>156813987</v>
      </c>
      <c r="K5" s="9">
        <v>30946089382</v>
      </c>
      <c r="L5" s="7"/>
      <c r="M5" s="7"/>
      <c r="N5" s="9"/>
      <c r="O5" s="17">
        <f>B5+I5</f>
        <v>509766</v>
      </c>
      <c r="P5" s="17">
        <f>E5+L5</f>
        <v>0</v>
      </c>
      <c r="Q5" s="18">
        <f>B5/O5%</f>
        <v>77.890640019146048</v>
      </c>
      <c r="R5" s="18">
        <v>0</v>
      </c>
    </row>
    <row r="6" spans="1:18" x14ac:dyDescent="0.35">
      <c r="A6" s="1" t="s">
        <v>16</v>
      </c>
      <c r="B6" s="7">
        <v>110501</v>
      </c>
      <c r="C6" s="7">
        <v>487657515.80000001</v>
      </c>
      <c r="D6" s="9">
        <v>56884353417.879997</v>
      </c>
      <c r="E6" s="7">
        <v>239589</v>
      </c>
      <c r="F6" s="7">
        <v>569683431</v>
      </c>
      <c r="G6" s="9">
        <v>42658604903.510002</v>
      </c>
      <c r="I6" s="7">
        <v>45488</v>
      </c>
      <c r="J6" s="7">
        <v>79658983</v>
      </c>
      <c r="K6" s="9">
        <v>14279938900</v>
      </c>
      <c r="L6" s="7">
        <v>375929</v>
      </c>
      <c r="M6" s="7">
        <v>244201058.09999999</v>
      </c>
      <c r="N6" s="9">
        <v>34853643541.669998</v>
      </c>
      <c r="O6" s="17">
        <f t="shared" ref="O6:O29" si="0">B6+I6</f>
        <v>155989</v>
      </c>
      <c r="P6" s="17">
        <f t="shared" ref="P6:P29" si="1">E6+L6</f>
        <v>615518</v>
      </c>
      <c r="Q6" s="18">
        <f t="shared" ref="Q6:Q30" si="2">B6/O6%</f>
        <v>70.83896941450999</v>
      </c>
      <c r="R6" s="18">
        <f t="shared" ref="R6:R30" si="3">E6/P6%</f>
        <v>38.924775554898474</v>
      </c>
    </row>
    <row r="7" spans="1:18" x14ac:dyDescent="0.35">
      <c r="A7" s="1" t="s">
        <v>8</v>
      </c>
      <c r="B7" s="7">
        <v>300388</v>
      </c>
      <c r="C7" s="7">
        <v>2137731812</v>
      </c>
      <c r="D7" s="9">
        <v>161522927088.94</v>
      </c>
      <c r="E7" s="7">
        <v>539054</v>
      </c>
      <c r="F7" s="7">
        <v>2690238279</v>
      </c>
      <c r="G7" s="9">
        <v>95639603088.710007</v>
      </c>
      <c r="I7" s="7">
        <v>115848</v>
      </c>
      <c r="J7" s="7">
        <v>251743421</v>
      </c>
      <c r="K7" s="9">
        <v>36512805200</v>
      </c>
      <c r="L7" s="7">
        <v>3529200</v>
      </c>
      <c r="M7" s="7">
        <v>921528702.75</v>
      </c>
      <c r="N7" s="9">
        <v>124346636006</v>
      </c>
      <c r="O7" s="17">
        <f t="shared" si="0"/>
        <v>416236</v>
      </c>
      <c r="P7" s="17">
        <f t="shared" si="1"/>
        <v>4068254</v>
      </c>
      <c r="Q7" s="18">
        <f t="shared" si="2"/>
        <v>72.167712547689291</v>
      </c>
      <c r="R7" s="18">
        <f t="shared" si="3"/>
        <v>13.250254285990993</v>
      </c>
    </row>
    <row r="8" spans="1:18" x14ac:dyDescent="0.35">
      <c r="A8" s="1" t="s">
        <v>19</v>
      </c>
      <c r="B8" s="7">
        <v>147714</v>
      </c>
      <c r="C8" s="7">
        <v>1137982749</v>
      </c>
      <c r="D8" s="9">
        <v>105401180000</v>
      </c>
      <c r="E8" s="7">
        <v>146374</v>
      </c>
      <c r="F8" s="7">
        <v>682814854.5</v>
      </c>
      <c r="G8" s="9">
        <v>34830623541.669998</v>
      </c>
      <c r="I8" s="7">
        <v>71976</v>
      </c>
      <c r="J8" s="7">
        <v>195937333</v>
      </c>
      <c r="K8" s="9">
        <v>36172694400</v>
      </c>
      <c r="L8" s="7">
        <v>819132</v>
      </c>
      <c r="M8" s="7">
        <v>424358864</v>
      </c>
      <c r="N8" s="9">
        <v>77140930000</v>
      </c>
      <c r="O8" s="17">
        <f t="shared" si="0"/>
        <v>219690</v>
      </c>
      <c r="P8" s="17">
        <f t="shared" si="1"/>
        <v>965506</v>
      </c>
      <c r="Q8" s="18">
        <f t="shared" si="2"/>
        <v>67.237470981838044</v>
      </c>
      <c r="R8" s="18">
        <f t="shared" si="3"/>
        <v>15.160340795396404</v>
      </c>
    </row>
    <row r="9" spans="1:18" x14ac:dyDescent="0.35">
      <c r="A9" s="1" t="s">
        <v>11</v>
      </c>
      <c r="B9" s="7">
        <v>64697</v>
      </c>
      <c r="C9" s="7">
        <v>297803300</v>
      </c>
      <c r="D9" s="9">
        <v>34888756924.260002</v>
      </c>
      <c r="E9" s="7">
        <v>190013</v>
      </c>
      <c r="F9" s="7">
        <v>588814563.5</v>
      </c>
      <c r="G9" s="9">
        <v>32046931399.669998</v>
      </c>
      <c r="I9" s="7">
        <v>31274</v>
      </c>
      <c r="J9" s="7">
        <v>45908267</v>
      </c>
      <c r="K9" s="9">
        <v>10249414628</v>
      </c>
      <c r="L9" s="7">
        <v>339002</v>
      </c>
      <c r="M9" s="7">
        <v>194516267.5</v>
      </c>
      <c r="N9" s="9">
        <v>36318515000</v>
      </c>
      <c r="O9" s="17">
        <f t="shared" si="0"/>
        <v>95971</v>
      </c>
      <c r="P9" s="17">
        <f t="shared" si="1"/>
        <v>529015</v>
      </c>
      <c r="Q9" s="18">
        <f t="shared" si="2"/>
        <v>67.413072699044505</v>
      </c>
      <c r="R9" s="18">
        <f t="shared" si="3"/>
        <v>35.918263187244222</v>
      </c>
    </row>
    <row r="10" spans="1:18" x14ac:dyDescent="0.35">
      <c r="A10" s="1" t="s">
        <v>6</v>
      </c>
      <c r="B10" s="7">
        <v>90100</v>
      </c>
      <c r="C10" s="7">
        <v>577936825</v>
      </c>
      <c r="D10" s="9">
        <v>70035253000.539993</v>
      </c>
      <c r="E10" s="7">
        <v>10071</v>
      </c>
      <c r="F10" s="7">
        <v>30739663.5</v>
      </c>
      <c r="G10" s="9">
        <v>3815210208</v>
      </c>
      <c r="I10" s="7">
        <v>49188</v>
      </c>
      <c r="J10" s="7">
        <v>76524076</v>
      </c>
      <c r="K10" s="9">
        <v>15731910490</v>
      </c>
      <c r="L10" s="7">
        <v>11301</v>
      </c>
      <c r="M10" s="7">
        <v>10053878</v>
      </c>
      <c r="N10" s="9">
        <v>2129847307.6900001</v>
      </c>
      <c r="O10" s="17">
        <f t="shared" si="0"/>
        <v>139288</v>
      </c>
      <c r="P10" s="17">
        <f t="shared" si="1"/>
        <v>21372</v>
      </c>
      <c r="Q10" s="18">
        <f t="shared" si="2"/>
        <v>64.686117971397394</v>
      </c>
      <c r="R10" s="18">
        <f t="shared" si="3"/>
        <v>47.122403144300954</v>
      </c>
    </row>
    <row r="11" spans="1:18" x14ac:dyDescent="0.35">
      <c r="A11" s="1" t="s">
        <v>7</v>
      </c>
      <c r="B11" s="7">
        <v>374406</v>
      </c>
      <c r="C11" s="7">
        <v>1006425921</v>
      </c>
      <c r="D11" s="9">
        <v>163031656620</v>
      </c>
      <c r="E11" s="7">
        <v>256495</v>
      </c>
      <c r="F11" s="7">
        <v>404531018.5</v>
      </c>
      <c r="G11" s="9">
        <v>35385823003.139999</v>
      </c>
      <c r="I11" s="7">
        <v>246244</v>
      </c>
      <c r="J11" s="7">
        <v>185224860</v>
      </c>
      <c r="K11" s="9">
        <v>47792669900</v>
      </c>
      <c r="L11" s="7">
        <v>793075</v>
      </c>
      <c r="M11" s="7">
        <v>262958663</v>
      </c>
      <c r="N11" s="9">
        <v>56982976000</v>
      </c>
      <c r="O11" s="17">
        <f t="shared" si="0"/>
        <v>620650</v>
      </c>
      <c r="P11" s="17">
        <f t="shared" si="1"/>
        <v>1049570</v>
      </c>
      <c r="Q11" s="18">
        <f t="shared" si="2"/>
        <v>60.324820752436963</v>
      </c>
      <c r="R11" s="18">
        <f t="shared" si="3"/>
        <v>24.438103223224747</v>
      </c>
    </row>
    <row r="12" spans="1:18" x14ac:dyDescent="0.35">
      <c r="A12" s="1" t="s">
        <v>5</v>
      </c>
      <c r="B12" s="7">
        <v>119439</v>
      </c>
      <c r="C12" s="7">
        <v>412859484</v>
      </c>
      <c r="D12" s="9">
        <v>60141083894.220001</v>
      </c>
      <c r="E12" s="7">
        <v>204916</v>
      </c>
      <c r="F12" s="7">
        <v>323554021.75</v>
      </c>
      <c r="G12" s="9">
        <v>34119684306.689999</v>
      </c>
      <c r="I12" s="7">
        <v>31460</v>
      </c>
      <c r="J12" s="7">
        <v>37797453</v>
      </c>
      <c r="K12" s="9">
        <v>7869816100</v>
      </c>
      <c r="L12" s="7">
        <v>139326</v>
      </c>
      <c r="M12" s="7">
        <v>78651418.5</v>
      </c>
      <c r="N12" s="9">
        <v>13324530000</v>
      </c>
      <c r="O12" s="17">
        <f t="shared" si="0"/>
        <v>150899</v>
      </c>
      <c r="P12" s="17">
        <f t="shared" si="1"/>
        <v>344242</v>
      </c>
      <c r="Q12" s="18">
        <f t="shared" si="2"/>
        <v>79.151617969635325</v>
      </c>
      <c r="R12" s="18">
        <f t="shared" si="3"/>
        <v>59.526728289982046</v>
      </c>
    </row>
    <row r="13" spans="1:18" x14ac:dyDescent="0.35">
      <c r="A13" s="1" t="s">
        <v>13</v>
      </c>
      <c r="B13" s="7">
        <v>67513</v>
      </c>
      <c r="C13" s="7">
        <v>447764613</v>
      </c>
      <c r="D13" s="9">
        <v>45342472297.25</v>
      </c>
      <c r="E13" s="7">
        <v>81508</v>
      </c>
      <c r="F13" s="7">
        <v>264336079.25</v>
      </c>
      <c r="G13" s="9">
        <v>19013024492.080002</v>
      </c>
      <c r="I13" s="7">
        <v>46980</v>
      </c>
      <c r="J13" s="7">
        <v>47710154</v>
      </c>
      <c r="K13" s="9">
        <v>8794824500</v>
      </c>
      <c r="L13" s="7">
        <v>273807</v>
      </c>
      <c r="M13" s="7">
        <v>90981563.5</v>
      </c>
      <c r="N13" s="9">
        <v>19719896000</v>
      </c>
      <c r="O13" s="17">
        <f t="shared" si="0"/>
        <v>114493</v>
      </c>
      <c r="P13" s="17">
        <f t="shared" si="1"/>
        <v>355315</v>
      </c>
      <c r="Q13" s="18">
        <f t="shared" si="2"/>
        <v>58.966923742062832</v>
      </c>
      <c r="R13" s="18">
        <f t="shared" si="3"/>
        <v>22.93964510364043</v>
      </c>
    </row>
    <row r="14" spans="1:18" x14ac:dyDescent="0.35">
      <c r="A14" s="1" t="s">
        <v>17</v>
      </c>
      <c r="B14" s="7">
        <v>85666</v>
      </c>
      <c r="C14" s="7">
        <v>776718326.79999995</v>
      </c>
      <c r="D14" s="9">
        <v>50227475532.860001</v>
      </c>
      <c r="E14" s="7">
        <v>110865</v>
      </c>
      <c r="F14" s="7">
        <v>936149166</v>
      </c>
      <c r="G14" s="9">
        <v>28026181092.290001</v>
      </c>
      <c r="I14" s="7">
        <v>57941</v>
      </c>
      <c r="J14" s="7">
        <v>125871650</v>
      </c>
      <c r="K14" s="9">
        <v>23125986500</v>
      </c>
      <c r="L14" s="7">
        <v>673574</v>
      </c>
      <c r="M14" s="7">
        <v>246479620.5</v>
      </c>
      <c r="N14" s="9">
        <v>37224245000</v>
      </c>
      <c r="O14" s="17">
        <f t="shared" si="0"/>
        <v>143607</v>
      </c>
      <c r="P14" s="17">
        <f t="shared" si="1"/>
        <v>784439</v>
      </c>
      <c r="Q14" s="18">
        <f t="shared" si="2"/>
        <v>59.653080977946757</v>
      </c>
      <c r="R14" s="18">
        <f t="shared" si="3"/>
        <v>14.133030101766995</v>
      </c>
    </row>
    <row r="15" spans="1:18" x14ac:dyDescent="0.35">
      <c r="A15" s="1" t="s">
        <v>21</v>
      </c>
      <c r="B15" s="7">
        <v>30498</v>
      </c>
      <c r="C15" s="7">
        <v>104953565</v>
      </c>
      <c r="D15" s="9">
        <v>16707100709.15</v>
      </c>
      <c r="E15" s="7">
        <v>14682</v>
      </c>
      <c r="F15" s="7">
        <v>24864329</v>
      </c>
      <c r="G15" s="9">
        <v>2751347311.8299999</v>
      </c>
      <c r="I15" s="7">
        <v>24220</v>
      </c>
      <c r="J15" s="7">
        <v>21893565</v>
      </c>
      <c r="K15" s="9">
        <v>4658626600</v>
      </c>
      <c r="L15" s="7">
        <v>101908</v>
      </c>
      <c r="M15" s="7">
        <v>21349398</v>
      </c>
      <c r="N15" s="9">
        <v>5050595000</v>
      </c>
      <c r="O15" s="17">
        <f t="shared" si="0"/>
        <v>54718</v>
      </c>
      <c r="P15" s="17">
        <f t="shared" si="1"/>
        <v>116590</v>
      </c>
      <c r="Q15" s="18">
        <f t="shared" si="2"/>
        <v>55.736686282393364</v>
      </c>
      <c r="R15" s="18">
        <f t="shared" si="3"/>
        <v>12.592846727849729</v>
      </c>
    </row>
    <row r="16" spans="1:18" x14ac:dyDescent="0.35">
      <c r="A16" s="1" t="s">
        <v>20</v>
      </c>
      <c r="B16" s="7">
        <v>546142</v>
      </c>
      <c r="C16" s="7">
        <v>3250828172.4000001</v>
      </c>
      <c r="D16" s="9">
        <v>301350946714.69</v>
      </c>
      <c r="E16" s="7">
        <v>729030</v>
      </c>
      <c r="F16" s="7">
        <v>2668702883.75</v>
      </c>
      <c r="G16" s="9">
        <v>110937179122.55</v>
      </c>
      <c r="I16" s="7">
        <v>192697</v>
      </c>
      <c r="J16" s="7">
        <v>363424130</v>
      </c>
      <c r="K16" s="9">
        <v>63560056797.059998</v>
      </c>
      <c r="L16" s="7">
        <v>1290839</v>
      </c>
      <c r="M16" s="7">
        <v>861610269.75</v>
      </c>
      <c r="N16" s="9">
        <v>83222405000</v>
      </c>
      <c r="O16" s="17">
        <f t="shared" si="0"/>
        <v>738839</v>
      </c>
      <c r="P16" s="17">
        <f t="shared" si="1"/>
        <v>2019869</v>
      </c>
      <c r="Q16" s="18">
        <f t="shared" si="2"/>
        <v>73.918945805513786</v>
      </c>
      <c r="R16" s="18">
        <f t="shared" si="3"/>
        <v>36.092934739827186</v>
      </c>
    </row>
    <row r="17" spans="1:18" x14ac:dyDescent="0.35">
      <c r="A17" s="1" t="s">
        <v>0</v>
      </c>
      <c r="B17" s="7">
        <v>245230</v>
      </c>
      <c r="C17" s="7">
        <v>1356957984</v>
      </c>
      <c r="D17" s="9">
        <v>99878645933.419998</v>
      </c>
      <c r="E17" s="7">
        <v>247773</v>
      </c>
      <c r="F17" s="7">
        <v>648418045.5</v>
      </c>
      <c r="G17" s="9">
        <v>43045336145.07</v>
      </c>
      <c r="I17" s="7">
        <v>67256</v>
      </c>
      <c r="J17" s="7">
        <v>110085245</v>
      </c>
      <c r="K17" s="9">
        <v>16653131370</v>
      </c>
      <c r="L17" s="7">
        <v>459818</v>
      </c>
      <c r="M17" s="7">
        <v>268200724.25</v>
      </c>
      <c r="N17" s="9">
        <v>37094587625</v>
      </c>
      <c r="O17" s="17">
        <f t="shared" si="0"/>
        <v>312486</v>
      </c>
      <c r="P17" s="17">
        <f t="shared" si="1"/>
        <v>707591</v>
      </c>
      <c r="Q17" s="18">
        <f t="shared" si="2"/>
        <v>78.477115774786711</v>
      </c>
      <c r="R17" s="18">
        <f t="shared" si="3"/>
        <v>35.016414849821437</v>
      </c>
    </row>
    <row r="18" spans="1:18" x14ac:dyDescent="0.35">
      <c r="A18" s="1" t="s">
        <v>24</v>
      </c>
      <c r="B18" s="7">
        <v>530796</v>
      </c>
      <c r="C18" s="7">
        <v>3273962454.1999998</v>
      </c>
      <c r="D18" s="9">
        <v>237931874914.35999</v>
      </c>
      <c r="E18" s="7">
        <v>494466</v>
      </c>
      <c r="F18" s="7">
        <v>2384884502.5</v>
      </c>
      <c r="G18" s="9">
        <v>81627775234.050003</v>
      </c>
      <c r="I18" s="7">
        <v>331323</v>
      </c>
      <c r="J18" s="7">
        <v>501641464.80000001</v>
      </c>
      <c r="K18" s="9">
        <v>83023224941.630005</v>
      </c>
      <c r="L18" s="7">
        <v>2407850</v>
      </c>
      <c r="M18" s="7">
        <v>778790269.14999998</v>
      </c>
      <c r="N18" s="9">
        <v>147869610161.29001</v>
      </c>
      <c r="O18" s="17">
        <f t="shared" si="0"/>
        <v>862119</v>
      </c>
      <c r="P18" s="17">
        <f t="shared" si="1"/>
        <v>2902316</v>
      </c>
      <c r="Q18" s="18">
        <f t="shared" si="2"/>
        <v>61.568762549021649</v>
      </c>
      <c r="R18" s="18">
        <f t="shared" si="3"/>
        <v>17.036945666839863</v>
      </c>
    </row>
    <row r="19" spans="1:18" x14ac:dyDescent="0.35">
      <c r="A19" s="1" t="s">
        <v>4</v>
      </c>
      <c r="B19" s="7">
        <v>180094</v>
      </c>
      <c r="C19" s="7">
        <v>1061138559.4</v>
      </c>
      <c r="D19" s="9">
        <v>84630648079.839996</v>
      </c>
      <c r="E19" s="7">
        <v>119157</v>
      </c>
      <c r="F19" s="7">
        <v>371440853.5</v>
      </c>
      <c r="G19" s="9">
        <v>19726478304.360001</v>
      </c>
      <c r="I19" s="7">
        <v>112758</v>
      </c>
      <c r="J19" s="7">
        <v>168763440.80000001</v>
      </c>
      <c r="K19" s="9">
        <v>33246021421</v>
      </c>
      <c r="L19" s="7">
        <v>1028335</v>
      </c>
      <c r="M19" s="7">
        <v>273541401.5</v>
      </c>
      <c r="N19" s="9">
        <v>68950406000</v>
      </c>
      <c r="O19" s="17">
        <f t="shared" si="0"/>
        <v>292852</v>
      </c>
      <c r="P19" s="17">
        <f t="shared" si="1"/>
        <v>1147492</v>
      </c>
      <c r="Q19" s="18">
        <f t="shared" si="2"/>
        <v>61.496592135276522</v>
      </c>
      <c r="R19" s="18">
        <f t="shared" si="3"/>
        <v>10.384124682350727</v>
      </c>
    </row>
    <row r="20" spans="1:18" x14ac:dyDescent="0.35">
      <c r="A20" s="1" t="s">
        <v>15</v>
      </c>
      <c r="B20" s="7">
        <v>41494</v>
      </c>
      <c r="C20" s="7">
        <v>129639251</v>
      </c>
      <c r="D20" s="9">
        <v>19624497347.040001</v>
      </c>
      <c r="E20" s="7">
        <v>67115</v>
      </c>
      <c r="F20" s="7">
        <v>99932884</v>
      </c>
      <c r="G20" s="9">
        <v>12363697679.719999</v>
      </c>
      <c r="I20" s="7">
        <v>25064</v>
      </c>
      <c r="J20" s="7">
        <v>30752824</v>
      </c>
      <c r="K20" s="9">
        <v>6778399500</v>
      </c>
      <c r="L20" s="7">
        <v>109252</v>
      </c>
      <c r="M20" s="7">
        <v>49917997</v>
      </c>
      <c r="N20" s="9">
        <v>9757159000</v>
      </c>
      <c r="O20" s="17">
        <f t="shared" si="0"/>
        <v>66558</v>
      </c>
      <c r="P20" s="17">
        <f t="shared" si="1"/>
        <v>176367</v>
      </c>
      <c r="Q20" s="18">
        <f t="shared" si="2"/>
        <v>62.342618468103005</v>
      </c>
      <c r="R20" s="18">
        <f t="shared" si="3"/>
        <v>38.05417113178769</v>
      </c>
    </row>
    <row r="21" spans="1:18" x14ac:dyDescent="0.35">
      <c r="A21" s="1" t="s">
        <v>14</v>
      </c>
      <c r="B21" s="7">
        <v>249922</v>
      </c>
      <c r="C21" s="7">
        <v>1184431043.2</v>
      </c>
      <c r="D21" s="9">
        <v>125734173362.19</v>
      </c>
      <c r="E21" s="7">
        <v>650683</v>
      </c>
      <c r="F21" s="7">
        <v>1742570808.05</v>
      </c>
      <c r="G21" s="9">
        <v>92659057006.820007</v>
      </c>
      <c r="I21" s="7">
        <v>88723</v>
      </c>
      <c r="J21" s="7">
        <v>148554574</v>
      </c>
      <c r="K21" s="9">
        <v>27532023500</v>
      </c>
      <c r="L21" s="7">
        <v>923312</v>
      </c>
      <c r="M21" s="7">
        <v>509596326.25</v>
      </c>
      <c r="N21" s="9">
        <v>57134750000</v>
      </c>
      <c r="O21" s="17">
        <f t="shared" si="0"/>
        <v>338645</v>
      </c>
      <c r="P21" s="17">
        <f t="shared" si="1"/>
        <v>1573995</v>
      </c>
      <c r="Q21" s="18">
        <f t="shared" si="2"/>
        <v>73.800587636020026</v>
      </c>
      <c r="R21" s="18">
        <f t="shared" si="3"/>
        <v>41.339584941502352</v>
      </c>
    </row>
    <row r="22" spans="1:18" x14ac:dyDescent="0.35">
      <c r="A22" s="1" t="s">
        <v>23</v>
      </c>
      <c r="B22" s="7">
        <v>74885</v>
      </c>
      <c r="C22" s="7">
        <v>368589059</v>
      </c>
      <c r="D22" s="9">
        <v>39935642416.400002</v>
      </c>
      <c r="E22" s="7">
        <v>61986</v>
      </c>
      <c r="F22" s="7">
        <v>130287221</v>
      </c>
      <c r="G22" s="9">
        <v>11014315162.799999</v>
      </c>
      <c r="I22" s="7">
        <v>37032</v>
      </c>
      <c r="J22" s="7">
        <v>38309501</v>
      </c>
      <c r="K22" s="9">
        <v>6931918108</v>
      </c>
      <c r="L22" s="7">
        <v>290688</v>
      </c>
      <c r="M22" s="7">
        <v>82183850</v>
      </c>
      <c r="N22" s="9">
        <v>24249525000</v>
      </c>
      <c r="O22" s="17">
        <f t="shared" si="0"/>
        <v>111917</v>
      </c>
      <c r="P22" s="17">
        <f t="shared" si="1"/>
        <v>352674</v>
      </c>
      <c r="Q22" s="18">
        <f t="shared" si="2"/>
        <v>66.911193116327269</v>
      </c>
      <c r="R22" s="18">
        <f t="shared" si="3"/>
        <v>17.576005035812109</v>
      </c>
    </row>
    <row r="23" spans="1:18" x14ac:dyDescent="0.35">
      <c r="A23" s="1" t="s">
        <v>3</v>
      </c>
      <c r="B23" s="7">
        <v>209934</v>
      </c>
      <c r="C23" s="7">
        <v>1921517537.5999999</v>
      </c>
      <c r="D23" s="9">
        <v>124663596026.67999</v>
      </c>
      <c r="E23" s="7">
        <v>155316</v>
      </c>
      <c r="F23" s="7">
        <v>687609559.75</v>
      </c>
      <c r="G23" s="9">
        <v>30871804320.23</v>
      </c>
      <c r="I23" s="7">
        <v>79997</v>
      </c>
      <c r="J23" s="7">
        <v>170366563</v>
      </c>
      <c r="K23" s="9">
        <v>22719636420</v>
      </c>
      <c r="L23" s="7">
        <v>1317205</v>
      </c>
      <c r="M23" s="7">
        <v>296166789.5</v>
      </c>
      <c r="N23" s="9">
        <v>43719760000</v>
      </c>
      <c r="O23" s="17">
        <f t="shared" si="0"/>
        <v>289931</v>
      </c>
      <c r="P23" s="17">
        <f t="shared" si="1"/>
        <v>1472521</v>
      </c>
      <c r="Q23" s="18">
        <f t="shared" si="2"/>
        <v>72.408262655597369</v>
      </c>
      <c r="R23" s="18">
        <f t="shared" si="3"/>
        <v>10.547625466801493</v>
      </c>
    </row>
    <row r="24" spans="1:18" x14ac:dyDescent="0.35">
      <c r="A24" s="1" t="s">
        <v>9</v>
      </c>
      <c r="B24" s="7">
        <v>150298</v>
      </c>
      <c r="C24" s="7">
        <v>1061189822</v>
      </c>
      <c r="D24" s="9">
        <v>94293488588.940002</v>
      </c>
      <c r="E24" s="7">
        <v>161526</v>
      </c>
      <c r="F24" s="7">
        <v>588920035</v>
      </c>
      <c r="G24" s="9">
        <v>29145709779.240002</v>
      </c>
      <c r="I24" s="7">
        <v>87589</v>
      </c>
      <c r="J24" s="7">
        <v>177088148.59999999</v>
      </c>
      <c r="K24" s="9">
        <v>29603751700.009998</v>
      </c>
      <c r="L24" s="7">
        <v>1597989</v>
      </c>
      <c r="M24" s="7">
        <v>354958800</v>
      </c>
      <c r="N24" s="9">
        <v>63469982507</v>
      </c>
      <c r="O24" s="17">
        <f t="shared" si="0"/>
        <v>237887</v>
      </c>
      <c r="P24" s="17">
        <f t="shared" si="1"/>
        <v>1759515</v>
      </c>
      <c r="Q24" s="18">
        <f t="shared" si="2"/>
        <v>63.180417593227041</v>
      </c>
      <c r="R24" s="18">
        <f t="shared" si="3"/>
        <v>9.1801433917869399</v>
      </c>
    </row>
    <row r="25" spans="1:18" x14ac:dyDescent="0.35">
      <c r="A25" s="1" t="s">
        <v>10</v>
      </c>
      <c r="B25" s="7">
        <v>711307</v>
      </c>
      <c r="C25" s="7">
        <v>4607958174.6000004</v>
      </c>
      <c r="D25" s="9">
        <v>351075748963.39001</v>
      </c>
      <c r="E25" s="7">
        <v>1016103</v>
      </c>
      <c r="F25" s="7">
        <v>3174516038.1999998</v>
      </c>
      <c r="G25" s="9">
        <v>176277099041.79001</v>
      </c>
      <c r="I25" s="7">
        <v>239624</v>
      </c>
      <c r="J25" s="7">
        <v>565029384.79999995</v>
      </c>
      <c r="K25" s="9">
        <v>81532011222.350006</v>
      </c>
      <c r="L25" s="7">
        <v>3046960</v>
      </c>
      <c r="M25" s="7">
        <v>1270495183.0999999</v>
      </c>
      <c r="N25" s="9">
        <v>180573247847.12</v>
      </c>
      <c r="O25" s="17">
        <f t="shared" si="0"/>
        <v>950931</v>
      </c>
      <c r="P25" s="17">
        <f t="shared" si="1"/>
        <v>4063063</v>
      </c>
      <c r="Q25" s="18">
        <f t="shared" si="2"/>
        <v>74.801115958991772</v>
      </c>
      <c r="R25" s="18">
        <f t="shared" si="3"/>
        <v>25.00830038815544</v>
      </c>
    </row>
    <row r="26" spans="1:18" x14ac:dyDescent="0.35">
      <c r="A26" s="1" t="s">
        <v>1</v>
      </c>
      <c r="B26" s="7">
        <v>328036</v>
      </c>
      <c r="C26" s="7">
        <v>2791155327</v>
      </c>
      <c r="D26" s="9">
        <v>189564693204.62</v>
      </c>
      <c r="E26" s="7">
        <v>227814</v>
      </c>
      <c r="F26" s="7">
        <v>1362586467</v>
      </c>
      <c r="G26" s="9">
        <v>48864094564.010002</v>
      </c>
      <c r="I26" s="7">
        <v>194318</v>
      </c>
      <c r="J26" s="7">
        <v>404395982</v>
      </c>
      <c r="K26" s="9">
        <v>58575853010.860001</v>
      </c>
      <c r="L26" s="7">
        <v>1368352</v>
      </c>
      <c r="M26" s="7">
        <v>668686276.25</v>
      </c>
      <c r="N26" s="9">
        <v>83274025000</v>
      </c>
      <c r="O26" s="17">
        <f t="shared" si="0"/>
        <v>522354</v>
      </c>
      <c r="P26" s="17">
        <f t="shared" si="1"/>
        <v>1596166</v>
      </c>
      <c r="Q26" s="18">
        <f t="shared" si="2"/>
        <v>62.799557388284576</v>
      </c>
      <c r="R26" s="18">
        <f t="shared" si="3"/>
        <v>14.272575659423895</v>
      </c>
    </row>
    <row r="27" spans="1:18" x14ac:dyDescent="0.35">
      <c r="A27" s="1" t="s">
        <v>18</v>
      </c>
      <c r="B27" s="7">
        <v>66867</v>
      </c>
      <c r="C27" s="7">
        <v>481128096</v>
      </c>
      <c r="D27" s="9">
        <v>35236399760.860001</v>
      </c>
      <c r="E27" s="7">
        <v>157724</v>
      </c>
      <c r="F27" s="7">
        <v>463608679</v>
      </c>
      <c r="G27" s="9">
        <v>22997169111.490002</v>
      </c>
      <c r="I27" s="7">
        <v>18160</v>
      </c>
      <c r="J27" s="7">
        <v>33903736</v>
      </c>
      <c r="K27" s="9">
        <v>6159237066.6700001</v>
      </c>
      <c r="L27" s="7">
        <v>255245</v>
      </c>
      <c r="M27" s="7">
        <v>108196123</v>
      </c>
      <c r="N27" s="9">
        <v>16081200000</v>
      </c>
      <c r="O27" s="17">
        <f t="shared" si="0"/>
        <v>85027</v>
      </c>
      <c r="P27" s="17">
        <f t="shared" si="1"/>
        <v>412969</v>
      </c>
      <c r="Q27" s="18">
        <f t="shared" si="2"/>
        <v>78.642078398626325</v>
      </c>
      <c r="R27" s="18">
        <f t="shared" si="3"/>
        <v>38.192697272676646</v>
      </c>
    </row>
    <row r="28" spans="1:18" x14ac:dyDescent="0.35">
      <c r="A28" s="1" t="s">
        <v>12</v>
      </c>
      <c r="B28" s="7">
        <v>289913</v>
      </c>
      <c r="C28" s="7">
        <v>961840533.60000002</v>
      </c>
      <c r="D28" s="9">
        <v>141859984033.62</v>
      </c>
      <c r="E28" s="7">
        <v>605212</v>
      </c>
      <c r="F28" s="7">
        <v>980178861.75</v>
      </c>
      <c r="G28" s="9">
        <v>91275519517.639999</v>
      </c>
      <c r="I28" s="7">
        <v>91628</v>
      </c>
      <c r="J28" s="7">
        <v>116333206</v>
      </c>
      <c r="K28" s="9">
        <v>28946298349</v>
      </c>
      <c r="L28" s="7">
        <v>817454</v>
      </c>
      <c r="M28" s="7">
        <v>303798104.5</v>
      </c>
      <c r="N28" s="9">
        <v>57413780000</v>
      </c>
      <c r="O28" s="17">
        <f t="shared" si="0"/>
        <v>381541</v>
      </c>
      <c r="P28" s="17">
        <f t="shared" si="1"/>
        <v>1422666</v>
      </c>
      <c r="Q28" s="18">
        <f t="shared" si="2"/>
        <v>75.984756553031005</v>
      </c>
      <c r="R28" s="18">
        <f t="shared" si="3"/>
        <v>42.540694723849448</v>
      </c>
    </row>
    <row r="29" spans="1:18" x14ac:dyDescent="0.35">
      <c r="A29" s="1" t="s">
        <v>26</v>
      </c>
      <c r="B29" s="7"/>
      <c r="C29" s="7"/>
      <c r="D29" s="9"/>
      <c r="E29" s="7"/>
      <c r="F29" s="7"/>
      <c r="G29" s="9"/>
      <c r="I29" s="7"/>
      <c r="J29" s="7"/>
      <c r="K29" s="9"/>
      <c r="L29" s="7">
        <v>16</v>
      </c>
      <c r="M29" s="7">
        <v>10114</v>
      </c>
      <c r="N29" s="9">
        <v>790000</v>
      </c>
      <c r="O29" s="17">
        <f t="shared" si="0"/>
        <v>0</v>
      </c>
      <c r="P29" s="17">
        <f t="shared" si="1"/>
        <v>16</v>
      </c>
      <c r="Q29" s="18">
        <v>0</v>
      </c>
      <c r="R29" s="18">
        <f t="shared" si="3"/>
        <v>0</v>
      </c>
    </row>
    <row r="30" spans="1:18" s="3" customFormat="1" x14ac:dyDescent="0.35">
      <c r="A30" s="2" t="s">
        <v>33</v>
      </c>
      <c r="B30" s="6">
        <f t="shared" ref="B30:G30" si="4">SUM(B5:B29)</f>
        <v>5412900</v>
      </c>
      <c r="C30" s="6">
        <f t="shared" si="4"/>
        <v>30585042023.599998</v>
      </c>
      <c r="D30" s="6">
        <f t="shared" si="4"/>
        <v>2773959303120.23</v>
      </c>
      <c r="E30" s="6">
        <f t="shared" si="4"/>
        <v>6487472</v>
      </c>
      <c r="F30" s="6">
        <f t="shared" si="4"/>
        <v>21819382245</v>
      </c>
      <c r="G30" s="6">
        <f t="shared" si="4"/>
        <v>1099092268337.36</v>
      </c>
      <c r="I30" s="6">
        <f>SUM(I5:I29)</f>
        <v>2399494</v>
      </c>
      <c r="J30" s="6">
        <f t="shared" ref="J30:P30" si="5">SUM(J5:J29)</f>
        <v>4053731949</v>
      </c>
      <c r="K30" s="6">
        <f t="shared" si="5"/>
        <v>701396340006.58008</v>
      </c>
      <c r="L30" s="6">
        <f t="shared" si="5"/>
        <v>21969569</v>
      </c>
      <c r="M30" s="6">
        <f t="shared" si="5"/>
        <v>8321231662.1000004</v>
      </c>
      <c r="N30" s="6">
        <f t="shared" si="5"/>
        <v>1279903041995.77</v>
      </c>
      <c r="O30" s="16">
        <f t="shared" si="5"/>
        <v>7812394</v>
      </c>
      <c r="P30" s="16">
        <f t="shared" si="5"/>
        <v>28457041</v>
      </c>
      <c r="Q30" s="18">
        <f t="shared" si="2"/>
        <v>69.286060073263073</v>
      </c>
      <c r="R30" s="18">
        <f t="shared" si="3"/>
        <v>22.797422964671558</v>
      </c>
    </row>
    <row r="31" spans="1:18" x14ac:dyDescent="0.35">
      <c r="G31" s="8" t="s">
        <v>2</v>
      </c>
      <c r="I31" s="5">
        <f>B30+I30</f>
        <v>7812394</v>
      </c>
      <c r="O31" s="5"/>
    </row>
    <row r="32" spans="1:18" x14ac:dyDescent="0.35">
      <c r="G32" s="8" t="s">
        <v>35</v>
      </c>
      <c r="I32" s="5">
        <f>E30+L30</f>
        <v>28457041</v>
      </c>
      <c r="O32" s="5" t="s">
        <v>43</v>
      </c>
      <c r="P32" s="15">
        <f>(B30+E30)/(I33%)</f>
        <v>32.811021180782113</v>
      </c>
      <c r="R32" s="20"/>
    </row>
    <row r="33" spans="9:9" x14ac:dyDescent="0.35">
      <c r="I33" s="14">
        <f>SUM(I31:I32)</f>
        <v>36269435</v>
      </c>
    </row>
  </sheetData>
  <mergeCells count="4">
    <mergeCell ref="B3:D3"/>
    <mergeCell ref="E3:G3"/>
    <mergeCell ref="I3:K3"/>
    <mergeCell ref="L3:N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Dash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venkat</dc:creator>
  <cp:lastModifiedBy>DELL</cp:lastModifiedBy>
  <dcterms:created xsi:type="dcterms:W3CDTF">2022-04-21T12:38:00Z</dcterms:created>
  <dcterms:modified xsi:type="dcterms:W3CDTF">2026-05-01T12:43:53Z</dcterms:modified>
</cp:coreProperties>
</file>