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F03EF0D9-F893-4C59-8F9C-339C72BC865A}" xr6:coauthVersionLast="36" xr6:coauthVersionMax="47" xr10:uidLastSave="{00000000-0000-0000-0000-000000000000}"/>
  <bookViews>
    <workbookView xWindow="0" yWindow="0" windowWidth="19200" windowHeight="6810" xr2:uid="{00000000-000D-0000-FFFF-FFFF00000000}"/>
  </bookViews>
  <sheets>
    <sheet name="Dash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C30" i="6" l="1"/>
  <c r="D30" i="6"/>
  <c r="E30" i="6"/>
  <c r="F30" i="6"/>
  <c r="G30" i="6"/>
  <c r="B30" i="6" l="1"/>
  <c r="P6" i="6"/>
  <c r="R6" i="6" s="1"/>
  <c r="P7" i="6"/>
  <c r="R7" i="6" s="1"/>
  <c r="P8" i="6"/>
  <c r="R8" i="6" s="1"/>
  <c r="P9" i="6"/>
  <c r="R9" i="6" s="1"/>
  <c r="P10" i="6"/>
  <c r="R10" i="6" s="1"/>
  <c r="P11" i="6"/>
  <c r="R11" i="6" s="1"/>
  <c r="P12" i="6"/>
  <c r="R12" i="6" s="1"/>
  <c r="P13" i="6"/>
  <c r="R13" i="6" s="1"/>
  <c r="P14" i="6"/>
  <c r="R14" i="6" s="1"/>
  <c r="P15" i="6"/>
  <c r="R15" i="6" s="1"/>
  <c r="P16" i="6"/>
  <c r="R16" i="6" s="1"/>
  <c r="P17" i="6"/>
  <c r="R17" i="6" s="1"/>
  <c r="P18" i="6"/>
  <c r="R18" i="6" s="1"/>
  <c r="P19" i="6"/>
  <c r="R19" i="6" s="1"/>
  <c r="P20" i="6"/>
  <c r="R20" i="6" s="1"/>
  <c r="P21" i="6"/>
  <c r="R21" i="6" s="1"/>
  <c r="P22" i="6"/>
  <c r="R22" i="6" s="1"/>
  <c r="P23" i="6"/>
  <c r="R23" i="6" s="1"/>
  <c r="P24" i="6"/>
  <c r="R24" i="6" s="1"/>
  <c r="P25" i="6"/>
  <c r="R25" i="6" s="1"/>
  <c r="P26" i="6"/>
  <c r="R26" i="6" s="1"/>
  <c r="P27" i="6"/>
  <c r="R27" i="6" s="1"/>
  <c r="P28" i="6"/>
  <c r="R28" i="6" s="1"/>
  <c r="P29" i="6"/>
  <c r="R29" i="6" s="1"/>
  <c r="P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5" i="6"/>
  <c r="P30" i="6" l="1"/>
  <c r="O30" i="6"/>
  <c r="J30" i="6"/>
  <c r="K30" i="6"/>
  <c r="L30" i="6"/>
  <c r="M30" i="6"/>
  <c r="N30" i="6"/>
  <c r="I30" i="6"/>
  <c r="R30" i="6" l="1"/>
  <c r="I31" i="6"/>
  <c r="Q30" i="6"/>
  <c r="I32" i="6"/>
  <c r="I33" i="6" l="1"/>
  <c r="P32" i="6" s="1"/>
</calcChain>
</file>

<file path=xl/sharedStrings.xml><?xml version="1.0" encoding="utf-8"?>
<sst xmlns="http://schemas.openxmlformats.org/spreadsheetml/2006/main" count="55" uniqueCount="45">
  <si>
    <t>KL</t>
  </si>
  <si>
    <t>UP</t>
  </si>
  <si>
    <t>PLI</t>
  </si>
  <si>
    <t>RJ</t>
  </si>
  <si>
    <t>MP</t>
  </si>
  <si>
    <t>HP</t>
  </si>
  <si>
    <t>DL</t>
  </si>
  <si>
    <t>GJ</t>
  </si>
  <si>
    <t>AP</t>
  </si>
  <si>
    <t>TL</t>
  </si>
  <si>
    <t>TN</t>
  </si>
  <si>
    <t>CG</t>
  </si>
  <si>
    <t>WB</t>
  </si>
  <si>
    <t>HY</t>
  </si>
  <si>
    <t>OI</t>
  </si>
  <si>
    <t>NE</t>
  </si>
  <si>
    <t>AM</t>
  </si>
  <si>
    <t>JH</t>
  </si>
  <si>
    <t>UT</t>
  </si>
  <si>
    <t>BI</t>
  </si>
  <si>
    <t>KA</t>
  </si>
  <si>
    <t>JK</t>
  </si>
  <si>
    <t>AA</t>
  </si>
  <si>
    <t>PB</t>
  </si>
  <si>
    <t>MH</t>
  </si>
  <si>
    <t>Circle</t>
  </si>
  <si>
    <t>(blank)</t>
  </si>
  <si>
    <t>Policies #</t>
  </si>
  <si>
    <t>Sum Assured</t>
  </si>
  <si>
    <t>Active - PLI</t>
  </si>
  <si>
    <t>Active - RPLI</t>
  </si>
  <si>
    <t>InActive - PLI</t>
  </si>
  <si>
    <t>InActive - RPLI</t>
  </si>
  <si>
    <t>Total</t>
  </si>
  <si>
    <t>Initial Premium</t>
  </si>
  <si>
    <t>RPLI</t>
  </si>
  <si>
    <t>Total PLI Policie</t>
  </si>
  <si>
    <t>Total RPLI Policies</t>
  </si>
  <si>
    <t>Active PLI%</t>
  </si>
  <si>
    <t>Active RPLI%</t>
  </si>
  <si>
    <t>(count)</t>
  </si>
  <si>
    <t>Count</t>
  </si>
  <si>
    <t>(Percent)</t>
  </si>
  <si>
    <t>Total Active%</t>
  </si>
  <si>
    <t>Active &amp; InActvie Policies -01.02.2026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</si>
</sst>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3" fontId="2" fillId="0" borderId="0" xfId="0" applyNumberFormat="1" applyFont="1"/>
    <xf numFmtId="3" fontId="0" fillId="0" borderId="0" xfId="0" applyNumberFormat="1"/>
    <xf numFmtId="3" fontId="1" fillId="0" borderId="1" xfId="0" applyNumberFormat="1" applyFont="1" applyBorder="1"/>
    <xf numFmtId="3" fontId="0" fillId="0" borderId="1" xfId="0" applyNumberFormat="1" applyBorder="1"/>
    <xf numFmtId="4" fontId="0" fillId="0" borderId="0" xfId="0" applyNumberFormat="1"/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1" fillId="0" borderId="0" xfId="0" applyNumberFormat="1" applyFont="1"/>
    <xf numFmtId="2" fontId="0" fillId="0" borderId="0" xfId="0" applyNumberFormat="1"/>
    <xf numFmtId="3" fontId="1" fillId="3" borderId="1" xfId="0" applyNumberFormat="1" applyFont="1" applyFill="1" applyBorder="1"/>
    <xf numFmtId="3" fontId="0" fillId="3" borderId="1" xfId="0" applyNumberFormat="1" applyFill="1" applyBorder="1"/>
    <xf numFmtId="2" fontId="0" fillId="3" borderId="1" xfId="0" applyNumberFormat="1" applyFill="1" applyBorder="1"/>
    <xf numFmtId="0" fontId="1" fillId="3" borderId="1" xfId="0" applyFont="1" applyFill="1" applyBorder="1" applyAlignment="1">
      <alignment horizontal="center" wrapText="1"/>
    </xf>
    <xf numFmtId="2" fontId="0" fillId="3" borderId="0" xfId="0" applyNumberFormat="1" applyFill="1" applyBorder="1"/>
    <xf numFmtId="3" fontId="1" fillId="2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zoomScale="85" zoomScaleNormal="85" workbookViewId="0">
      <selection activeCell="D8" sqref="D8"/>
    </sheetView>
  </sheetViews>
  <sheetFormatPr defaultRowHeight="14.5" x14ac:dyDescent="0.35"/>
  <cols>
    <col min="1" max="1" width="6" customWidth="1"/>
    <col min="2" max="2" width="11.81640625" style="5" customWidth="1"/>
    <col min="3" max="3" width="15.54296875" style="5" customWidth="1"/>
    <col min="4" max="4" width="23" style="8" customWidth="1"/>
    <col min="5" max="5" width="14.26953125" style="5" customWidth="1"/>
    <col min="6" max="6" width="14.81640625" style="5" customWidth="1"/>
    <col min="7" max="7" width="19.81640625" style="8" customWidth="1"/>
    <col min="8" max="8" width="2" customWidth="1"/>
    <col min="9" max="9" width="11.1796875" style="5" bestFit="1" customWidth="1"/>
    <col min="10" max="10" width="14.81640625" style="5" bestFit="1" customWidth="1"/>
    <col min="11" max="11" width="18.54296875" style="8" bestFit="1" customWidth="1"/>
    <col min="12" max="12" width="14" style="5" customWidth="1"/>
    <col min="13" max="13" width="14.1796875" style="5" bestFit="1" customWidth="1"/>
    <col min="14" max="14" width="19.54296875" style="8" bestFit="1" customWidth="1"/>
    <col min="15" max="15" width="25.1796875" customWidth="1"/>
    <col min="16" max="16" width="16.453125" bestFit="1" customWidth="1"/>
    <col min="17" max="17" width="9.7265625" bestFit="1" customWidth="1"/>
  </cols>
  <sheetData>
    <row r="1" spans="1:18" x14ac:dyDescent="0.35">
      <c r="C1" s="4" t="s">
        <v>44</v>
      </c>
    </row>
    <row r="3" spans="1:18" s="11" customFormat="1" ht="29" x14ac:dyDescent="0.35">
      <c r="A3" s="10"/>
      <c r="B3" s="21" t="s">
        <v>29</v>
      </c>
      <c r="C3" s="21"/>
      <c r="D3" s="21"/>
      <c r="E3" s="21" t="s">
        <v>30</v>
      </c>
      <c r="F3" s="21"/>
      <c r="G3" s="21"/>
      <c r="I3" s="22" t="s">
        <v>31</v>
      </c>
      <c r="J3" s="22"/>
      <c r="K3" s="22"/>
      <c r="L3" s="22" t="s">
        <v>32</v>
      </c>
      <c r="M3" s="22"/>
      <c r="N3" s="22"/>
      <c r="O3" s="19" t="s">
        <v>36</v>
      </c>
      <c r="P3" s="19" t="s">
        <v>37</v>
      </c>
      <c r="Q3" s="19" t="s">
        <v>38</v>
      </c>
      <c r="R3" s="19" t="s">
        <v>39</v>
      </c>
    </row>
    <row r="4" spans="1:18" s="11" customFormat="1" x14ac:dyDescent="0.35">
      <c r="A4" s="10" t="s">
        <v>25</v>
      </c>
      <c r="B4" s="12" t="s">
        <v>27</v>
      </c>
      <c r="C4" s="13" t="s">
        <v>34</v>
      </c>
      <c r="D4" s="12" t="s">
        <v>28</v>
      </c>
      <c r="E4" s="12" t="s">
        <v>27</v>
      </c>
      <c r="F4" s="13" t="s">
        <v>34</v>
      </c>
      <c r="G4" s="12" t="s">
        <v>28</v>
      </c>
      <c r="I4" s="12" t="s">
        <v>27</v>
      </c>
      <c r="J4" s="13" t="s">
        <v>34</v>
      </c>
      <c r="K4" s="12" t="s">
        <v>28</v>
      </c>
      <c r="L4" s="12" t="s">
        <v>27</v>
      </c>
      <c r="M4" s="13" t="s">
        <v>34</v>
      </c>
      <c r="N4" s="12" t="s">
        <v>28</v>
      </c>
      <c r="O4" s="19" t="s">
        <v>40</v>
      </c>
      <c r="P4" s="19" t="s">
        <v>41</v>
      </c>
      <c r="Q4" s="19" t="s">
        <v>42</v>
      </c>
      <c r="R4" s="19" t="s">
        <v>42</v>
      </c>
    </row>
    <row r="5" spans="1:18" x14ac:dyDescent="0.35">
      <c r="A5" s="1" t="s">
        <v>22</v>
      </c>
      <c r="B5" s="7">
        <v>416002</v>
      </c>
      <c r="C5" s="7">
        <v>775735197</v>
      </c>
      <c r="D5" s="9">
        <v>169416421008.01999</v>
      </c>
      <c r="E5" s="7"/>
      <c r="F5" s="7"/>
      <c r="G5" s="9"/>
      <c r="I5" s="7">
        <v>112497</v>
      </c>
      <c r="J5" s="7">
        <v>154656366</v>
      </c>
      <c r="K5" s="9">
        <v>30361499382</v>
      </c>
      <c r="L5" s="7"/>
      <c r="M5" s="7"/>
      <c r="N5" s="9"/>
      <c r="O5" s="17">
        <f>B5+I5</f>
        <v>528499</v>
      </c>
      <c r="P5" s="17">
        <f>E5+L5</f>
        <v>0</v>
      </c>
      <c r="Q5" s="18">
        <f>B5/O5%</f>
        <v>78.713867008263023</v>
      </c>
      <c r="R5" s="18">
        <v>0</v>
      </c>
    </row>
    <row r="6" spans="1:18" x14ac:dyDescent="0.35">
      <c r="A6" s="1" t="s">
        <v>16</v>
      </c>
      <c r="B6" s="7">
        <v>106904</v>
      </c>
      <c r="C6" s="7">
        <v>434814407.80000001</v>
      </c>
      <c r="D6" s="9">
        <v>54002946450.160004</v>
      </c>
      <c r="E6" s="7">
        <v>225461</v>
      </c>
      <c r="F6" s="7">
        <v>483965757</v>
      </c>
      <c r="G6" s="9">
        <v>39125806417.510002</v>
      </c>
      <c r="I6" s="7">
        <v>44530</v>
      </c>
      <c r="J6" s="7">
        <v>76226643.200000003</v>
      </c>
      <c r="K6" s="9">
        <v>13746008900</v>
      </c>
      <c r="L6" s="7">
        <v>371631</v>
      </c>
      <c r="M6" s="7">
        <v>233145659.09999999</v>
      </c>
      <c r="N6" s="9">
        <v>33864543541.669998</v>
      </c>
      <c r="O6" s="17">
        <f t="shared" ref="O6:O29" si="0">B6+I6</f>
        <v>151434</v>
      </c>
      <c r="P6" s="17">
        <f t="shared" ref="P6:P29" si="1">E6+L6</f>
        <v>597092</v>
      </c>
      <c r="Q6" s="18">
        <f t="shared" ref="Q6:Q30" si="2">B6/O6%</f>
        <v>70.594450387627617</v>
      </c>
      <c r="R6" s="18">
        <f t="shared" ref="R6:R30" si="3">E6/P6%</f>
        <v>37.759842704306877</v>
      </c>
    </row>
    <row r="7" spans="1:18" x14ac:dyDescent="0.35">
      <c r="A7" s="1" t="s">
        <v>8</v>
      </c>
      <c r="B7" s="7">
        <v>294792</v>
      </c>
      <c r="C7" s="7">
        <v>1867259098.8</v>
      </c>
      <c r="D7" s="9">
        <v>153294817455.57999</v>
      </c>
      <c r="E7" s="7">
        <v>531106</v>
      </c>
      <c r="F7" s="7">
        <v>2431076351</v>
      </c>
      <c r="G7" s="9">
        <v>89353904093.009995</v>
      </c>
      <c r="I7" s="7">
        <v>113159</v>
      </c>
      <c r="J7" s="7">
        <v>231920710</v>
      </c>
      <c r="K7" s="9">
        <v>35026995200</v>
      </c>
      <c r="L7" s="7">
        <v>3526142</v>
      </c>
      <c r="M7" s="7">
        <v>879287788.75</v>
      </c>
      <c r="N7" s="9">
        <v>122534981006</v>
      </c>
      <c r="O7" s="17">
        <f t="shared" si="0"/>
        <v>407951</v>
      </c>
      <c r="P7" s="17">
        <f t="shared" si="1"/>
        <v>4057248</v>
      </c>
      <c r="Q7" s="18">
        <f t="shared" si="2"/>
        <v>72.261619655301729</v>
      </c>
      <c r="R7" s="18">
        <f t="shared" si="3"/>
        <v>13.090301603451403</v>
      </c>
    </row>
    <row r="8" spans="1:18" x14ac:dyDescent="0.35">
      <c r="A8" s="1" t="s">
        <v>19</v>
      </c>
      <c r="B8" s="7">
        <v>140001</v>
      </c>
      <c r="C8" s="7">
        <v>953355984</v>
      </c>
      <c r="D8" s="9">
        <v>97962709000</v>
      </c>
      <c r="E8" s="7">
        <v>135783</v>
      </c>
      <c r="F8" s="7">
        <v>551952190.5</v>
      </c>
      <c r="G8" s="9">
        <v>30374115000</v>
      </c>
      <c r="I8" s="7">
        <v>70478</v>
      </c>
      <c r="J8" s="7">
        <v>188159524</v>
      </c>
      <c r="K8" s="9">
        <v>35036629400</v>
      </c>
      <c r="L8" s="7">
        <v>816943</v>
      </c>
      <c r="M8" s="7">
        <v>416657255.5</v>
      </c>
      <c r="N8" s="9">
        <v>76311270000</v>
      </c>
      <c r="O8" s="17">
        <f t="shared" si="0"/>
        <v>210479</v>
      </c>
      <c r="P8" s="17">
        <f t="shared" si="1"/>
        <v>952726</v>
      </c>
      <c r="Q8" s="18">
        <f t="shared" si="2"/>
        <v>66.515424341620786</v>
      </c>
      <c r="R8" s="18">
        <f t="shared" si="3"/>
        <v>14.252051481748163</v>
      </c>
    </row>
    <row r="9" spans="1:18" x14ac:dyDescent="0.35">
      <c r="A9" s="1" t="s">
        <v>11</v>
      </c>
      <c r="B9" s="7">
        <v>62683</v>
      </c>
      <c r="C9" s="7">
        <v>263931124</v>
      </c>
      <c r="D9" s="9">
        <v>33486152811.360001</v>
      </c>
      <c r="E9" s="7">
        <v>179677</v>
      </c>
      <c r="F9" s="7">
        <v>484821723.5</v>
      </c>
      <c r="G9" s="9">
        <v>29741716359.75</v>
      </c>
      <c r="I9" s="7">
        <v>30741</v>
      </c>
      <c r="J9" s="7">
        <v>44853292</v>
      </c>
      <c r="K9" s="9">
        <v>9944539628</v>
      </c>
      <c r="L9" s="7">
        <v>333671</v>
      </c>
      <c r="M9" s="7">
        <v>187232908.5</v>
      </c>
      <c r="N9" s="9">
        <v>35018315000</v>
      </c>
      <c r="O9" s="17">
        <f t="shared" si="0"/>
        <v>93424</v>
      </c>
      <c r="P9" s="17">
        <f t="shared" si="1"/>
        <v>513348</v>
      </c>
      <c r="Q9" s="18">
        <f t="shared" si="2"/>
        <v>67.095178969001537</v>
      </c>
      <c r="R9" s="18">
        <f t="shared" si="3"/>
        <v>35.001012958071328</v>
      </c>
    </row>
    <row r="10" spans="1:18" x14ac:dyDescent="0.35">
      <c r="A10" s="1" t="s">
        <v>6</v>
      </c>
      <c r="B10" s="7">
        <v>90097</v>
      </c>
      <c r="C10" s="7">
        <v>552721530</v>
      </c>
      <c r="D10" s="9">
        <v>68772884741.580002</v>
      </c>
      <c r="E10" s="7">
        <v>9519</v>
      </c>
      <c r="F10" s="7">
        <v>28099004.5</v>
      </c>
      <c r="G10" s="9">
        <v>3558895208</v>
      </c>
      <c r="I10" s="7">
        <v>48799</v>
      </c>
      <c r="J10" s="7">
        <v>73505912</v>
      </c>
      <c r="K10" s="9">
        <v>15354010490</v>
      </c>
      <c r="L10" s="7">
        <v>11200</v>
      </c>
      <c r="M10" s="7">
        <v>9894369</v>
      </c>
      <c r="N10" s="9">
        <v>2090242307.6900001</v>
      </c>
      <c r="O10" s="17">
        <f t="shared" si="0"/>
        <v>138896</v>
      </c>
      <c r="P10" s="17">
        <f t="shared" si="1"/>
        <v>20719</v>
      </c>
      <c r="Q10" s="18">
        <f t="shared" si="2"/>
        <v>64.866518834235691</v>
      </c>
      <c r="R10" s="18">
        <f t="shared" si="3"/>
        <v>45.943337033640617</v>
      </c>
    </row>
    <row r="11" spans="1:18" x14ac:dyDescent="0.35">
      <c r="A11" s="1" t="s">
        <v>7</v>
      </c>
      <c r="B11" s="7">
        <v>382400</v>
      </c>
      <c r="C11" s="7">
        <v>910873598</v>
      </c>
      <c r="D11" s="9">
        <v>159584040574.48001</v>
      </c>
      <c r="E11" s="7">
        <v>264853</v>
      </c>
      <c r="F11" s="7">
        <v>342951911.5</v>
      </c>
      <c r="G11" s="9">
        <v>33836548643.700001</v>
      </c>
      <c r="I11" s="7">
        <v>225808</v>
      </c>
      <c r="J11" s="7">
        <v>179416370</v>
      </c>
      <c r="K11" s="9">
        <v>46095374900</v>
      </c>
      <c r="L11" s="7">
        <v>770547</v>
      </c>
      <c r="M11" s="7">
        <v>259379656</v>
      </c>
      <c r="N11" s="9">
        <v>56312416000</v>
      </c>
      <c r="O11" s="17">
        <f t="shared" si="0"/>
        <v>608208</v>
      </c>
      <c r="P11" s="17">
        <f t="shared" si="1"/>
        <v>1035400</v>
      </c>
      <c r="Q11" s="18">
        <f t="shared" si="2"/>
        <v>62.87322758003841</v>
      </c>
      <c r="R11" s="18">
        <f t="shared" si="3"/>
        <v>25.579775932006953</v>
      </c>
    </row>
    <row r="12" spans="1:18" x14ac:dyDescent="0.35">
      <c r="A12" s="1" t="s">
        <v>5</v>
      </c>
      <c r="B12" s="7">
        <v>114974</v>
      </c>
      <c r="C12" s="7">
        <v>370093186</v>
      </c>
      <c r="D12" s="9">
        <v>56831504481.949997</v>
      </c>
      <c r="E12" s="7">
        <v>202385</v>
      </c>
      <c r="F12" s="7">
        <v>296022570.75</v>
      </c>
      <c r="G12" s="9">
        <v>32624813483.5</v>
      </c>
      <c r="I12" s="7">
        <v>30663</v>
      </c>
      <c r="J12" s="7">
        <v>35519517</v>
      </c>
      <c r="K12" s="9">
        <v>7488282100</v>
      </c>
      <c r="L12" s="7">
        <v>138303</v>
      </c>
      <c r="M12" s="7">
        <v>75742344.5</v>
      </c>
      <c r="N12" s="9">
        <v>12983405000</v>
      </c>
      <c r="O12" s="17">
        <f t="shared" si="0"/>
        <v>145637</v>
      </c>
      <c r="P12" s="17">
        <f t="shared" si="1"/>
        <v>340688</v>
      </c>
      <c r="Q12" s="18">
        <f t="shared" si="2"/>
        <v>78.945597615990451</v>
      </c>
      <c r="R12" s="18">
        <f t="shared" si="3"/>
        <v>59.404792654863101</v>
      </c>
    </row>
    <row r="13" spans="1:18" x14ac:dyDescent="0.35">
      <c r="A13" s="1" t="s">
        <v>13</v>
      </c>
      <c r="B13" s="7">
        <v>65662</v>
      </c>
      <c r="C13" s="7">
        <v>408294248</v>
      </c>
      <c r="D13" s="9">
        <v>43366278263.650002</v>
      </c>
      <c r="E13" s="7">
        <v>76733</v>
      </c>
      <c r="F13" s="7">
        <v>233639874.25</v>
      </c>
      <c r="G13" s="9">
        <v>17384658688.950001</v>
      </c>
      <c r="I13" s="7">
        <v>46396</v>
      </c>
      <c r="J13" s="7">
        <v>46232310</v>
      </c>
      <c r="K13" s="9">
        <v>8509887500</v>
      </c>
      <c r="L13" s="7">
        <v>272633</v>
      </c>
      <c r="M13" s="7">
        <v>88796936.5</v>
      </c>
      <c r="N13" s="9">
        <v>19434301000</v>
      </c>
      <c r="O13" s="17">
        <f t="shared" si="0"/>
        <v>112058</v>
      </c>
      <c r="P13" s="17">
        <f t="shared" si="1"/>
        <v>349366</v>
      </c>
      <c r="Q13" s="18">
        <f t="shared" si="2"/>
        <v>58.596441128701215</v>
      </c>
      <c r="R13" s="18">
        <f t="shared" si="3"/>
        <v>21.963499596411786</v>
      </c>
    </row>
    <row r="14" spans="1:18" x14ac:dyDescent="0.35">
      <c r="A14" s="1" t="s">
        <v>17</v>
      </c>
      <c r="B14" s="7">
        <v>83944</v>
      </c>
      <c r="C14" s="7">
        <v>696988117.79999995</v>
      </c>
      <c r="D14" s="9">
        <v>48586090532.860001</v>
      </c>
      <c r="E14" s="7">
        <v>100104</v>
      </c>
      <c r="F14" s="7">
        <v>772341855</v>
      </c>
      <c r="G14" s="9">
        <v>24575245118.900002</v>
      </c>
      <c r="I14" s="7">
        <v>56488</v>
      </c>
      <c r="J14" s="7">
        <v>116670293</v>
      </c>
      <c r="K14" s="9">
        <v>22313956500</v>
      </c>
      <c r="L14" s="7">
        <v>670818</v>
      </c>
      <c r="M14" s="7">
        <v>231659854.5</v>
      </c>
      <c r="N14" s="9">
        <v>36352875000</v>
      </c>
      <c r="O14" s="17">
        <f t="shared" si="0"/>
        <v>140432</v>
      </c>
      <c r="P14" s="17">
        <f t="shared" si="1"/>
        <v>770922</v>
      </c>
      <c r="Q14" s="18">
        <f t="shared" si="2"/>
        <v>59.77554973225476</v>
      </c>
      <c r="R14" s="18">
        <f t="shared" si="3"/>
        <v>12.984971242226839</v>
      </c>
    </row>
    <row r="15" spans="1:18" x14ac:dyDescent="0.35">
      <c r="A15" s="1" t="s">
        <v>21</v>
      </c>
      <c r="B15" s="7">
        <v>30042</v>
      </c>
      <c r="C15" s="7">
        <v>96985283</v>
      </c>
      <c r="D15" s="9">
        <v>15851670709.15</v>
      </c>
      <c r="E15" s="7">
        <v>14508</v>
      </c>
      <c r="F15" s="7">
        <v>21381329</v>
      </c>
      <c r="G15" s="9">
        <v>2547010089.5999999</v>
      </c>
      <c r="I15" s="7">
        <v>23916</v>
      </c>
      <c r="J15" s="7">
        <v>21078776</v>
      </c>
      <c r="K15" s="9">
        <v>4507466600</v>
      </c>
      <c r="L15" s="7">
        <v>101393</v>
      </c>
      <c r="M15" s="7">
        <v>20794905</v>
      </c>
      <c r="N15" s="9">
        <v>4936505000</v>
      </c>
      <c r="O15" s="17">
        <f t="shared" si="0"/>
        <v>53958</v>
      </c>
      <c r="P15" s="17">
        <f t="shared" si="1"/>
        <v>115901</v>
      </c>
      <c r="Q15" s="18">
        <f t="shared" si="2"/>
        <v>55.676637384632485</v>
      </c>
      <c r="R15" s="18">
        <f t="shared" si="3"/>
        <v>12.517579658501653</v>
      </c>
    </row>
    <row r="16" spans="1:18" x14ac:dyDescent="0.35">
      <c r="A16" s="1" t="s">
        <v>20</v>
      </c>
      <c r="B16" s="7">
        <v>525190</v>
      </c>
      <c r="C16" s="7">
        <v>2759415637.4000001</v>
      </c>
      <c r="D16" s="9">
        <v>282833603050.90997</v>
      </c>
      <c r="E16" s="7">
        <v>703165</v>
      </c>
      <c r="F16" s="7">
        <v>2271257415.75</v>
      </c>
      <c r="G16" s="9">
        <v>100701887548.7</v>
      </c>
      <c r="I16" s="7">
        <v>189500</v>
      </c>
      <c r="J16" s="7">
        <v>344505991</v>
      </c>
      <c r="K16" s="9">
        <v>61526996797.059998</v>
      </c>
      <c r="L16" s="7">
        <v>1287718</v>
      </c>
      <c r="M16" s="7">
        <v>834610454.75</v>
      </c>
      <c r="N16" s="9">
        <v>81686985000</v>
      </c>
      <c r="O16" s="17">
        <f t="shared" si="0"/>
        <v>714690</v>
      </c>
      <c r="P16" s="17">
        <f t="shared" si="1"/>
        <v>1990883</v>
      </c>
      <c r="Q16" s="18">
        <f t="shared" si="2"/>
        <v>73.485007485763063</v>
      </c>
      <c r="R16" s="18">
        <f t="shared" si="3"/>
        <v>35.319252813952396</v>
      </c>
    </row>
    <row r="17" spans="1:18" x14ac:dyDescent="0.35">
      <c r="A17" s="1" t="s">
        <v>0</v>
      </c>
      <c r="B17" s="7">
        <v>237389</v>
      </c>
      <c r="C17" s="7">
        <v>1197833505</v>
      </c>
      <c r="D17" s="9">
        <v>93629882486.770004</v>
      </c>
      <c r="E17" s="7">
        <v>255465</v>
      </c>
      <c r="F17" s="7">
        <v>622895414.5</v>
      </c>
      <c r="G17" s="9">
        <v>42662925415.540001</v>
      </c>
      <c r="I17" s="7">
        <v>65396</v>
      </c>
      <c r="J17" s="7">
        <v>103584688</v>
      </c>
      <c r="K17" s="9">
        <v>16056301370</v>
      </c>
      <c r="L17" s="7">
        <v>461495</v>
      </c>
      <c r="M17" s="7">
        <v>264089895.25</v>
      </c>
      <c r="N17" s="9">
        <v>36918807810.190002</v>
      </c>
      <c r="O17" s="17">
        <f t="shared" si="0"/>
        <v>302785</v>
      </c>
      <c r="P17" s="17">
        <f t="shared" si="1"/>
        <v>716960</v>
      </c>
      <c r="Q17" s="18">
        <f t="shared" si="2"/>
        <v>78.401836286473909</v>
      </c>
      <c r="R17" s="18">
        <f t="shared" si="3"/>
        <v>35.631694934166482</v>
      </c>
    </row>
    <row r="18" spans="1:18" x14ac:dyDescent="0.35">
      <c r="A18" s="1" t="s">
        <v>24</v>
      </c>
      <c r="B18" s="7">
        <v>513107</v>
      </c>
      <c r="C18" s="7">
        <v>2802966466</v>
      </c>
      <c r="D18" s="9">
        <v>222913752227.01001</v>
      </c>
      <c r="E18" s="7">
        <v>465202</v>
      </c>
      <c r="F18" s="7">
        <v>1996562922.75</v>
      </c>
      <c r="G18" s="9">
        <v>73190893372.509995</v>
      </c>
      <c r="I18" s="7">
        <v>325840</v>
      </c>
      <c r="J18" s="7">
        <v>473869141.80000001</v>
      </c>
      <c r="K18" s="9">
        <v>80405891941.630005</v>
      </c>
      <c r="L18" s="7">
        <v>2402942</v>
      </c>
      <c r="M18" s="7">
        <v>753039965.64999998</v>
      </c>
      <c r="N18" s="9">
        <v>146522590161.29001</v>
      </c>
      <c r="O18" s="17">
        <f t="shared" si="0"/>
        <v>838947</v>
      </c>
      <c r="P18" s="17">
        <f t="shared" si="1"/>
        <v>2868144</v>
      </c>
      <c r="Q18" s="18">
        <f t="shared" si="2"/>
        <v>61.160836143403579</v>
      </c>
      <c r="R18" s="18">
        <f t="shared" si="3"/>
        <v>16.219617982918571</v>
      </c>
    </row>
    <row r="19" spans="1:18" x14ac:dyDescent="0.35">
      <c r="A19" s="1" t="s">
        <v>4</v>
      </c>
      <c r="B19" s="7">
        <v>173363</v>
      </c>
      <c r="C19" s="7">
        <v>902404792.39999998</v>
      </c>
      <c r="D19" s="9">
        <v>80015101519.660004</v>
      </c>
      <c r="E19" s="7">
        <v>111535</v>
      </c>
      <c r="F19" s="7">
        <v>296663888.5</v>
      </c>
      <c r="G19" s="9">
        <v>17607553302.02</v>
      </c>
      <c r="I19" s="7">
        <v>110295</v>
      </c>
      <c r="J19" s="7">
        <v>158232875.80000001</v>
      </c>
      <c r="K19" s="9">
        <v>32224829421</v>
      </c>
      <c r="L19" s="7">
        <v>1024288</v>
      </c>
      <c r="M19" s="7">
        <v>262772290.5</v>
      </c>
      <c r="N19" s="9">
        <v>68130031000</v>
      </c>
      <c r="O19" s="17">
        <f t="shared" si="0"/>
        <v>283658</v>
      </c>
      <c r="P19" s="17">
        <f t="shared" si="1"/>
        <v>1135823</v>
      </c>
      <c r="Q19" s="18">
        <f t="shared" si="2"/>
        <v>61.116908389680532</v>
      </c>
      <c r="R19" s="18">
        <f t="shared" si="3"/>
        <v>9.8197518451378425</v>
      </c>
    </row>
    <row r="20" spans="1:18" x14ac:dyDescent="0.35">
      <c r="A20" s="1" t="s">
        <v>15</v>
      </c>
      <c r="B20" s="7">
        <v>40615</v>
      </c>
      <c r="C20" s="7">
        <v>124469615</v>
      </c>
      <c r="D20" s="9">
        <v>18881221185.919998</v>
      </c>
      <c r="E20" s="7">
        <v>65425</v>
      </c>
      <c r="F20" s="7">
        <v>95032801</v>
      </c>
      <c r="G20" s="9">
        <v>11766522187.530001</v>
      </c>
      <c r="I20" s="7">
        <v>24551</v>
      </c>
      <c r="J20" s="7">
        <v>29903204</v>
      </c>
      <c r="K20" s="9">
        <v>6560306500</v>
      </c>
      <c r="L20" s="7">
        <v>107722</v>
      </c>
      <c r="M20" s="7">
        <v>48226230</v>
      </c>
      <c r="N20" s="9">
        <v>9429374000</v>
      </c>
      <c r="O20" s="17">
        <f t="shared" si="0"/>
        <v>65166</v>
      </c>
      <c r="P20" s="17">
        <f t="shared" si="1"/>
        <v>173147</v>
      </c>
      <c r="Q20" s="18">
        <f t="shared" si="2"/>
        <v>62.32544578461161</v>
      </c>
      <c r="R20" s="18">
        <f t="shared" si="3"/>
        <v>37.78581205565213</v>
      </c>
    </row>
    <row r="21" spans="1:18" x14ac:dyDescent="0.35">
      <c r="A21" s="1" t="s">
        <v>14</v>
      </c>
      <c r="B21" s="7">
        <v>240851</v>
      </c>
      <c r="C21" s="7">
        <v>1091611178.8</v>
      </c>
      <c r="D21" s="9">
        <v>119566470042.37</v>
      </c>
      <c r="E21" s="7">
        <v>620033</v>
      </c>
      <c r="F21" s="7">
        <v>1584785658</v>
      </c>
      <c r="G21" s="9">
        <v>85779810857.369995</v>
      </c>
      <c r="I21" s="7">
        <v>86633</v>
      </c>
      <c r="J21" s="7">
        <v>142063482.80000001</v>
      </c>
      <c r="K21" s="9">
        <v>26575478500</v>
      </c>
      <c r="L21" s="7">
        <v>915035</v>
      </c>
      <c r="M21" s="7">
        <v>491882346.5</v>
      </c>
      <c r="N21" s="9">
        <v>55555040000</v>
      </c>
      <c r="O21" s="17">
        <f t="shared" si="0"/>
        <v>327484</v>
      </c>
      <c r="P21" s="17">
        <f t="shared" si="1"/>
        <v>1535068</v>
      </c>
      <c r="Q21" s="18">
        <f t="shared" si="2"/>
        <v>73.545883157650451</v>
      </c>
      <c r="R21" s="18">
        <f t="shared" si="3"/>
        <v>40.391239997185792</v>
      </c>
    </row>
    <row r="22" spans="1:18" x14ac:dyDescent="0.35">
      <c r="A22" s="1" t="s">
        <v>23</v>
      </c>
      <c r="B22" s="7">
        <v>72280</v>
      </c>
      <c r="C22" s="7">
        <v>341155614</v>
      </c>
      <c r="D22" s="9">
        <v>37772462416.400002</v>
      </c>
      <c r="E22" s="7">
        <v>59621</v>
      </c>
      <c r="F22" s="7">
        <v>118723515</v>
      </c>
      <c r="G22" s="9">
        <v>10103131601</v>
      </c>
      <c r="I22" s="7">
        <v>36513</v>
      </c>
      <c r="J22" s="7">
        <v>37155372</v>
      </c>
      <c r="K22" s="9">
        <v>6717543108</v>
      </c>
      <c r="L22" s="7">
        <v>290025</v>
      </c>
      <c r="M22" s="7">
        <v>81160598</v>
      </c>
      <c r="N22" s="9">
        <v>24102940000</v>
      </c>
      <c r="O22" s="17">
        <f t="shared" si="0"/>
        <v>108793</v>
      </c>
      <c r="P22" s="17">
        <f t="shared" si="1"/>
        <v>349646</v>
      </c>
      <c r="Q22" s="18">
        <f t="shared" si="2"/>
        <v>66.438098039395911</v>
      </c>
      <c r="R22" s="18">
        <f t="shared" si="3"/>
        <v>17.051818124617469</v>
      </c>
    </row>
    <row r="23" spans="1:18" x14ac:dyDescent="0.35">
      <c r="A23" s="1" t="s">
        <v>3</v>
      </c>
      <c r="B23" s="7">
        <v>203491</v>
      </c>
      <c r="C23" s="7">
        <v>1691044265.5999999</v>
      </c>
      <c r="D23" s="9">
        <v>118075447051</v>
      </c>
      <c r="E23" s="7">
        <v>149956</v>
      </c>
      <c r="F23" s="7">
        <v>575827199.75</v>
      </c>
      <c r="G23" s="9">
        <v>28087034404.16</v>
      </c>
      <c r="I23" s="7">
        <v>78139</v>
      </c>
      <c r="J23" s="7">
        <v>162288198</v>
      </c>
      <c r="K23" s="9">
        <v>21833736420</v>
      </c>
      <c r="L23" s="7">
        <v>1316111</v>
      </c>
      <c r="M23" s="7">
        <v>291824946.5</v>
      </c>
      <c r="N23" s="9">
        <v>43244775000</v>
      </c>
      <c r="O23" s="17">
        <f t="shared" si="0"/>
        <v>281630</v>
      </c>
      <c r="P23" s="17">
        <f t="shared" si="1"/>
        <v>1466067</v>
      </c>
      <c r="Q23" s="18">
        <f t="shared" si="2"/>
        <v>72.25473138515072</v>
      </c>
      <c r="R23" s="18">
        <f t="shared" si="3"/>
        <v>10.228454770484568</v>
      </c>
    </row>
    <row r="24" spans="1:18" x14ac:dyDescent="0.35">
      <c r="A24" s="1" t="s">
        <v>9</v>
      </c>
      <c r="B24" s="7">
        <v>146498</v>
      </c>
      <c r="C24" s="7">
        <v>940593940</v>
      </c>
      <c r="D24" s="9">
        <v>89462917976.539993</v>
      </c>
      <c r="E24" s="7">
        <v>155664</v>
      </c>
      <c r="F24" s="7">
        <v>502843874</v>
      </c>
      <c r="G24" s="9">
        <v>26594214965.689999</v>
      </c>
      <c r="I24" s="7">
        <v>86086</v>
      </c>
      <c r="J24" s="7">
        <v>168048207.59999999</v>
      </c>
      <c r="K24" s="9">
        <v>28558076700.009998</v>
      </c>
      <c r="L24" s="7">
        <v>1595235</v>
      </c>
      <c r="M24" s="7">
        <v>340789059</v>
      </c>
      <c r="N24" s="9">
        <v>62683702507</v>
      </c>
      <c r="O24" s="17">
        <f t="shared" si="0"/>
        <v>232584</v>
      </c>
      <c r="P24" s="17">
        <f t="shared" si="1"/>
        <v>1750899</v>
      </c>
      <c r="Q24" s="18">
        <f t="shared" si="2"/>
        <v>62.987135830495646</v>
      </c>
      <c r="R24" s="18">
        <f t="shared" si="3"/>
        <v>8.890518527910519</v>
      </c>
    </row>
    <row r="25" spans="1:18" x14ac:dyDescent="0.35">
      <c r="A25" s="1" t="s">
        <v>10</v>
      </c>
      <c r="B25" s="7">
        <v>698473</v>
      </c>
      <c r="C25" s="7">
        <v>4221170451.5999999</v>
      </c>
      <c r="D25" s="9">
        <v>338388950028.82001</v>
      </c>
      <c r="E25" s="7">
        <v>994739</v>
      </c>
      <c r="F25" s="7">
        <v>2903067021.1999998</v>
      </c>
      <c r="G25" s="9">
        <v>165732131411.67001</v>
      </c>
      <c r="I25" s="7">
        <v>222675</v>
      </c>
      <c r="J25" s="7">
        <v>509863701.80000001</v>
      </c>
      <c r="K25" s="9">
        <v>74431927222.350006</v>
      </c>
      <c r="L25" s="7">
        <v>3042302</v>
      </c>
      <c r="M25" s="7">
        <v>1228811763.8499999</v>
      </c>
      <c r="N25" s="9">
        <v>178099092553</v>
      </c>
      <c r="O25" s="17">
        <f t="shared" si="0"/>
        <v>921148</v>
      </c>
      <c r="P25" s="17">
        <f t="shared" si="1"/>
        <v>4037041</v>
      </c>
      <c r="Q25" s="18">
        <f t="shared" si="2"/>
        <v>75.826360150594695</v>
      </c>
      <c r="R25" s="18">
        <f t="shared" si="3"/>
        <v>24.640299665026934</v>
      </c>
    </row>
    <row r="26" spans="1:18" x14ac:dyDescent="0.35">
      <c r="A26" s="1" t="s">
        <v>1</v>
      </c>
      <c r="B26" s="7">
        <v>317044</v>
      </c>
      <c r="C26" s="7">
        <v>2537817179</v>
      </c>
      <c r="D26" s="9">
        <v>181683370595.29999</v>
      </c>
      <c r="E26" s="7">
        <v>213454</v>
      </c>
      <c r="F26" s="7">
        <v>1200160836</v>
      </c>
      <c r="G26" s="9">
        <v>44391649844.230003</v>
      </c>
      <c r="I26" s="7">
        <v>190162</v>
      </c>
      <c r="J26" s="7">
        <v>368924296</v>
      </c>
      <c r="K26" s="9">
        <v>56417173010.860001</v>
      </c>
      <c r="L26" s="7">
        <v>1360714</v>
      </c>
      <c r="M26" s="7">
        <v>632127435.25</v>
      </c>
      <c r="N26" s="9">
        <v>81625720000</v>
      </c>
      <c r="O26" s="17">
        <f t="shared" si="0"/>
        <v>507206</v>
      </c>
      <c r="P26" s="17">
        <f t="shared" si="1"/>
        <v>1574168</v>
      </c>
      <c r="Q26" s="18">
        <f t="shared" si="2"/>
        <v>62.507935631676276</v>
      </c>
      <c r="R26" s="18">
        <f t="shared" si="3"/>
        <v>13.559797937704234</v>
      </c>
    </row>
    <row r="27" spans="1:18" x14ac:dyDescent="0.35">
      <c r="A27" s="1" t="s">
        <v>18</v>
      </c>
      <c r="B27" s="7">
        <v>61822</v>
      </c>
      <c r="C27" s="7">
        <v>367724522</v>
      </c>
      <c r="D27" s="9">
        <v>32051831825.139999</v>
      </c>
      <c r="E27" s="7">
        <v>151175</v>
      </c>
      <c r="F27" s="7">
        <v>375221339</v>
      </c>
      <c r="G27" s="9">
        <v>20633647489.740002</v>
      </c>
      <c r="I27" s="7">
        <v>17502</v>
      </c>
      <c r="J27" s="7">
        <v>30610804</v>
      </c>
      <c r="K27" s="9">
        <v>5814357066.6700001</v>
      </c>
      <c r="L27" s="7">
        <v>254317</v>
      </c>
      <c r="M27" s="7">
        <v>104193912</v>
      </c>
      <c r="N27" s="9">
        <v>15830195000</v>
      </c>
      <c r="O27" s="17">
        <f t="shared" si="0"/>
        <v>79324</v>
      </c>
      <c r="P27" s="17">
        <f t="shared" si="1"/>
        <v>405492</v>
      </c>
      <c r="Q27" s="18">
        <f t="shared" si="2"/>
        <v>77.936059704503052</v>
      </c>
      <c r="R27" s="18">
        <f t="shared" si="3"/>
        <v>37.281869925917157</v>
      </c>
    </row>
    <row r="28" spans="1:18" x14ac:dyDescent="0.35">
      <c r="A28" s="1" t="s">
        <v>12</v>
      </c>
      <c r="B28" s="7">
        <v>284670</v>
      </c>
      <c r="C28" s="7">
        <v>916093223</v>
      </c>
      <c r="D28" s="9">
        <v>137716269740.51001</v>
      </c>
      <c r="E28" s="7">
        <v>575367</v>
      </c>
      <c r="F28" s="7">
        <v>891561069.25</v>
      </c>
      <c r="G28" s="9">
        <v>84217114073.059998</v>
      </c>
      <c r="I28" s="7">
        <v>89840</v>
      </c>
      <c r="J28" s="7">
        <v>111490512.40000001</v>
      </c>
      <c r="K28" s="9">
        <v>27957403349</v>
      </c>
      <c r="L28" s="7">
        <v>814873</v>
      </c>
      <c r="M28" s="7">
        <v>294901069.5</v>
      </c>
      <c r="N28" s="9">
        <v>56234045000</v>
      </c>
      <c r="O28" s="17">
        <f t="shared" si="0"/>
        <v>374510</v>
      </c>
      <c r="P28" s="17">
        <f t="shared" si="1"/>
        <v>1390240</v>
      </c>
      <c r="Q28" s="18">
        <f t="shared" si="2"/>
        <v>76.011321460041117</v>
      </c>
      <c r="R28" s="18">
        <f t="shared" si="3"/>
        <v>41.386163540108186</v>
      </c>
    </row>
    <row r="29" spans="1:18" x14ac:dyDescent="0.35">
      <c r="A29" s="1" t="s">
        <v>26</v>
      </c>
      <c r="B29" s="7"/>
      <c r="C29" s="7"/>
      <c r="D29" s="9"/>
      <c r="E29" s="7"/>
      <c r="F29" s="7"/>
      <c r="G29" s="9"/>
      <c r="I29" s="7"/>
      <c r="J29" s="7"/>
      <c r="K29" s="9"/>
      <c r="L29" s="7">
        <v>16</v>
      </c>
      <c r="M29" s="7">
        <v>10114</v>
      </c>
      <c r="N29" s="9">
        <v>790000</v>
      </c>
      <c r="O29" s="17">
        <f t="shared" si="0"/>
        <v>0</v>
      </c>
      <c r="P29" s="17">
        <f t="shared" si="1"/>
        <v>16</v>
      </c>
      <c r="Q29" s="18">
        <v>0</v>
      </c>
      <c r="R29" s="18">
        <f t="shared" si="3"/>
        <v>0</v>
      </c>
    </row>
    <row r="30" spans="1:18" s="3" customFormat="1" x14ac:dyDescent="0.35">
      <c r="A30" s="2" t="s">
        <v>33</v>
      </c>
      <c r="B30" s="6">
        <f t="shared" ref="B30:G30" si="4">SUM(B5:B29)</f>
        <v>5302294</v>
      </c>
      <c r="C30" s="6">
        <f t="shared" si="4"/>
        <v>27225352164.199997</v>
      </c>
      <c r="D30" s="6">
        <f t="shared" si="4"/>
        <v>2654146796175.1396</v>
      </c>
      <c r="E30" s="6">
        <f t="shared" si="4"/>
        <v>6260930</v>
      </c>
      <c r="F30" s="6">
        <f t="shared" si="4"/>
        <v>19080855521.700001</v>
      </c>
      <c r="G30" s="6">
        <f t="shared" si="4"/>
        <v>1014591229576.1401</v>
      </c>
      <c r="I30" s="6">
        <f>SUM(I5:I29)</f>
        <v>2326607</v>
      </c>
      <c r="J30" s="6">
        <f t="shared" ref="J30:P30" si="5">SUM(J5:J29)</f>
        <v>3808780188.4000006</v>
      </c>
      <c r="K30" s="6">
        <f t="shared" si="5"/>
        <v>673464672006.58008</v>
      </c>
      <c r="L30" s="6">
        <f t="shared" si="5"/>
        <v>21886074</v>
      </c>
      <c r="M30" s="6">
        <f t="shared" si="5"/>
        <v>8031031758.1000004</v>
      </c>
      <c r="N30" s="6">
        <f t="shared" si="5"/>
        <v>1259902941886.8398</v>
      </c>
      <c r="O30" s="16">
        <f t="shared" si="5"/>
        <v>7628901</v>
      </c>
      <c r="P30" s="16">
        <f t="shared" si="5"/>
        <v>28147004</v>
      </c>
      <c r="Q30" s="18">
        <f t="shared" si="2"/>
        <v>69.50272391790115</v>
      </c>
      <c r="R30" s="18">
        <f t="shared" si="3"/>
        <v>22.243681778707248</v>
      </c>
    </row>
    <row r="31" spans="1:18" x14ac:dyDescent="0.35">
      <c r="G31" s="8" t="s">
        <v>2</v>
      </c>
      <c r="I31" s="5">
        <f>B30+I30</f>
        <v>7628901</v>
      </c>
      <c r="O31" s="5"/>
    </row>
    <row r="32" spans="1:18" x14ac:dyDescent="0.35">
      <c r="G32" s="8" t="s">
        <v>35</v>
      </c>
      <c r="I32" s="5">
        <f>E30+L30</f>
        <v>28147004</v>
      </c>
      <c r="O32" s="5" t="s">
        <v>43</v>
      </c>
      <c r="P32" s="15">
        <f>(B30+E30)/(I33%)</f>
        <v>32.321262033762672</v>
      </c>
      <c r="R32" s="20"/>
    </row>
    <row r="33" spans="9:9" x14ac:dyDescent="0.35">
      <c r="I33" s="14">
        <f>SUM(I31:I32)</f>
        <v>35775905</v>
      </c>
    </row>
  </sheetData>
  <mergeCells count="4">
    <mergeCell ref="B3:D3"/>
    <mergeCell ref="E3:G3"/>
    <mergeCell ref="I3:K3"/>
    <mergeCell ref="L3:N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Dash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venkat</dc:creator>
  <cp:lastModifiedBy>acer</cp:lastModifiedBy>
  <dcterms:created xsi:type="dcterms:W3CDTF">2022-04-21T12:38:00Z</dcterms:created>
  <dcterms:modified xsi:type="dcterms:W3CDTF">2026-02-02T05:14:44Z</dcterms:modified>
</cp:coreProperties>
</file>