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42C6BC14-D64E-48EF-A95D-070FF73548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sh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6" l="1"/>
  <c r="D30" i="6"/>
  <c r="C30" i="6"/>
  <c r="B30" i="6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5" i="6"/>
  <c r="O6" i="6"/>
  <c r="Q6" i="6" s="1"/>
  <c r="O7" i="6"/>
  <c r="Q7" i="6" s="1"/>
  <c r="O8" i="6"/>
  <c r="Q8" i="6" s="1"/>
  <c r="O9" i="6"/>
  <c r="Q9" i="6" s="1"/>
  <c r="O10" i="6"/>
  <c r="Q10" i="6" s="1"/>
  <c r="O11" i="6"/>
  <c r="Q11" i="6" s="1"/>
  <c r="O12" i="6"/>
  <c r="Q12" i="6" s="1"/>
  <c r="O13" i="6"/>
  <c r="Q13" i="6" s="1"/>
  <c r="O14" i="6"/>
  <c r="Q14" i="6" s="1"/>
  <c r="O15" i="6"/>
  <c r="Q15" i="6" s="1"/>
  <c r="O16" i="6"/>
  <c r="Q16" i="6" s="1"/>
  <c r="O17" i="6"/>
  <c r="Q17" i="6" s="1"/>
  <c r="O18" i="6"/>
  <c r="Q18" i="6" s="1"/>
  <c r="O19" i="6"/>
  <c r="Q19" i="6" s="1"/>
  <c r="O20" i="6"/>
  <c r="Q20" i="6" s="1"/>
  <c r="O21" i="6"/>
  <c r="Q21" i="6" s="1"/>
  <c r="O22" i="6"/>
  <c r="Q22" i="6" s="1"/>
  <c r="O23" i="6"/>
  <c r="Q23" i="6" s="1"/>
  <c r="O24" i="6"/>
  <c r="Q24" i="6" s="1"/>
  <c r="O25" i="6"/>
  <c r="Q25" i="6" s="1"/>
  <c r="O26" i="6"/>
  <c r="Q26" i="6" s="1"/>
  <c r="O27" i="6"/>
  <c r="Q27" i="6" s="1"/>
  <c r="O28" i="6"/>
  <c r="Q28" i="6" s="1"/>
  <c r="O5" i="6"/>
  <c r="Q5" i="6" s="1"/>
  <c r="P30" i="6" l="1"/>
  <c r="R5" i="6"/>
  <c r="O30" i="6"/>
  <c r="J30" i="6"/>
  <c r="K30" i="6"/>
  <c r="L30" i="6"/>
  <c r="M30" i="6"/>
  <c r="N30" i="6"/>
  <c r="I30" i="6"/>
  <c r="E30" i="6"/>
  <c r="F30" i="6"/>
  <c r="G30" i="6"/>
  <c r="R30" i="6" l="1"/>
  <c r="I31" i="6"/>
  <c r="Q30" i="6"/>
  <c r="I32" i="6"/>
  <c r="I33" i="6" l="1"/>
  <c r="P32" i="6" s="1"/>
</calcChain>
</file>

<file path=xl/sharedStrings.xml><?xml version="1.0" encoding="utf-8"?>
<sst xmlns="http://schemas.openxmlformats.org/spreadsheetml/2006/main" count="55" uniqueCount="45">
  <si>
    <t>KL</t>
  </si>
  <si>
    <t>UP</t>
  </si>
  <si>
    <t>PLI</t>
  </si>
  <si>
    <t>RJ</t>
  </si>
  <si>
    <t>MP</t>
  </si>
  <si>
    <t>HP</t>
  </si>
  <si>
    <t>DL</t>
  </si>
  <si>
    <t>GJ</t>
  </si>
  <si>
    <t>AP</t>
  </si>
  <si>
    <t>TL</t>
  </si>
  <si>
    <t>TN</t>
  </si>
  <si>
    <t>CG</t>
  </si>
  <si>
    <t>WB</t>
  </si>
  <si>
    <t>HY</t>
  </si>
  <si>
    <t>OI</t>
  </si>
  <si>
    <t>NE</t>
  </si>
  <si>
    <t>AM</t>
  </si>
  <si>
    <t>JH</t>
  </si>
  <si>
    <t>UT</t>
  </si>
  <si>
    <t>BI</t>
  </si>
  <si>
    <t>KA</t>
  </si>
  <si>
    <t>JK</t>
  </si>
  <si>
    <t>AA</t>
  </si>
  <si>
    <t>PB</t>
  </si>
  <si>
    <t>MH</t>
  </si>
  <si>
    <t>Circle</t>
  </si>
  <si>
    <t>(blank)</t>
  </si>
  <si>
    <t>Policies #</t>
  </si>
  <si>
    <t>Sum Assured</t>
  </si>
  <si>
    <t>Active - PLI</t>
  </si>
  <si>
    <t>Active - RPLI</t>
  </si>
  <si>
    <t>InActive - PLI</t>
  </si>
  <si>
    <t>InActive - RPLI</t>
  </si>
  <si>
    <t>Total</t>
  </si>
  <si>
    <t>Initial Premium</t>
  </si>
  <si>
    <t>RPLI</t>
  </si>
  <si>
    <t>Active &amp; InActie Policies - 01.11.24</t>
  </si>
  <si>
    <t>Total PLI Policie</t>
  </si>
  <si>
    <t>Total RPLI Policies</t>
  </si>
  <si>
    <t>Active PLI%</t>
  </si>
  <si>
    <t>Active RPLI%</t>
  </si>
  <si>
    <t>(count)</t>
  </si>
  <si>
    <t>Count</t>
  </si>
  <si>
    <t>(Percent)</t>
  </si>
  <si>
    <t>Total Active%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</si>
</sst>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1" fillId="3" borderId="1" xfId="0" applyNumberFormat="1" applyFont="1" applyFill="1" applyBorder="1"/>
    <xf numFmtId="3" fontId="0" fillId="3" borderId="1" xfId="0" applyNumberFormat="1" applyFill="1" applyBorder="1"/>
    <xf numFmtId="2" fontId="0" fillId="3" borderId="1" xfId="0" applyNumberFormat="1" applyFill="1" applyBorder="1"/>
    <xf numFmtId="0" fontId="1" fillId="3" borderId="1" xfId="0" applyFont="1" applyFill="1" applyBorder="1" applyAlignment="1">
      <alignment horizontal="center" wrapText="1"/>
    </xf>
    <xf numFmtId="2" fontId="0" fillId="3" borderId="0" xfId="0" applyNumberFormat="1" applyFill="1" applyBorder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H1" zoomScale="85" zoomScaleNormal="85" workbookViewId="0">
      <selection activeCell="Q30" sqref="Q30"/>
    </sheetView>
  </sheetViews>
  <sheetFormatPr defaultRowHeight="14.5" x14ac:dyDescent="0.35"/>
  <cols>
    <col min="1" max="1" width="6" customWidth="1"/>
    <col min="2" max="2" width="9.453125" style="5" bestFit="1" customWidth="1"/>
    <col min="3" max="3" width="15.54296875" style="5" customWidth="1"/>
    <col min="4" max="4" width="19.54296875" style="8" bestFit="1" customWidth="1"/>
    <col min="5" max="5" width="9.453125" style="5" bestFit="1" customWidth="1"/>
    <col min="6" max="6" width="14.81640625" style="5" bestFit="1" customWidth="1"/>
    <col min="7" max="7" width="19.81640625" style="8" customWidth="1"/>
    <col min="8" max="8" width="2" customWidth="1"/>
    <col min="9" max="9" width="11.08984375" style="5" bestFit="1" customWidth="1"/>
    <col min="10" max="10" width="14.81640625" style="5" bestFit="1" customWidth="1"/>
    <col min="11" max="11" width="18.54296875" style="8" bestFit="1" customWidth="1"/>
    <col min="12" max="12" width="14" style="5" customWidth="1"/>
    <col min="13" max="13" width="14.08984375" style="5" bestFit="1" customWidth="1"/>
    <col min="14" max="14" width="19.54296875" style="8" bestFit="1" customWidth="1"/>
    <col min="15" max="15" width="25.1796875" customWidth="1"/>
    <col min="16" max="16" width="16.36328125" bestFit="1" customWidth="1"/>
    <col min="17" max="17" width="9.7265625" bestFit="1" customWidth="1"/>
  </cols>
  <sheetData>
    <row r="1" spans="1:18" x14ac:dyDescent="0.35">
      <c r="C1" s="4" t="s">
        <v>36</v>
      </c>
    </row>
    <row r="3" spans="1:18" s="11" customFormat="1" ht="29" x14ac:dyDescent="0.35">
      <c r="A3" s="10"/>
      <c r="B3" s="21" t="s">
        <v>29</v>
      </c>
      <c r="C3" s="21"/>
      <c r="D3" s="21"/>
      <c r="E3" s="21" t="s">
        <v>30</v>
      </c>
      <c r="F3" s="21"/>
      <c r="G3" s="21"/>
      <c r="I3" s="22" t="s">
        <v>31</v>
      </c>
      <c r="J3" s="22"/>
      <c r="K3" s="22"/>
      <c r="L3" s="22" t="s">
        <v>32</v>
      </c>
      <c r="M3" s="22"/>
      <c r="N3" s="22"/>
      <c r="O3" s="19" t="s">
        <v>37</v>
      </c>
      <c r="P3" s="19" t="s">
        <v>38</v>
      </c>
      <c r="Q3" s="19" t="s">
        <v>39</v>
      </c>
      <c r="R3" s="19" t="s">
        <v>40</v>
      </c>
    </row>
    <row r="4" spans="1:18" s="11" customFormat="1" x14ac:dyDescent="0.35">
      <c r="A4" s="10" t="s">
        <v>25</v>
      </c>
      <c r="B4" s="12" t="s">
        <v>27</v>
      </c>
      <c r="C4" s="13" t="s">
        <v>34</v>
      </c>
      <c r="D4" s="12" t="s">
        <v>28</v>
      </c>
      <c r="E4" s="12" t="s">
        <v>27</v>
      </c>
      <c r="F4" s="13" t="s">
        <v>34</v>
      </c>
      <c r="G4" s="12" t="s">
        <v>28</v>
      </c>
      <c r="I4" s="12" t="s">
        <v>27</v>
      </c>
      <c r="J4" s="13" t="s">
        <v>34</v>
      </c>
      <c r="K4" s="12" t="s">
        <v>28</v>
      </c>
      <c r="L4" s="12" t="s">
        <v>27</v>
      </c>
      <c r="M4" s="13" t="s">
        <v>34</v>
      </c>
      <c r="N4" s="12" t="s">
        <v>28</v>
      </c>
      <c r="O4" s="19" t="s">
        <v>41</v>
      </c>
      <c r="P4" s="19" t="s">
        <v>42</v>
      </c>
      <c r="Q4" s="19" t="s">
        <v>43</v>
      </c>
      <c r="R4" s="19" t="s">
        <v>43</v>
      </c>
    </row>
    <row r="5" spans="1:18" x14ac:dyDescent="0.35">
      <c r="A5" s="1" t="s">
        <v>22</v>
      </c>
      <c r="B5" s="7">
        <v>509445</v>
      </c>
      <c r="C5" s="7">
        <v>902685350.60000002</v>
      </c>
      <c r="D5" s="9">
        <v>192372288440.03</v>
      </c>
      <c r="E5" s="7"/>
      <c r="F5" s="7"/>
      <c r="G5" s="9"/>
      <c r="I5" s="7">
        <v>117070</v>
      </c>
      <c r="J5" s="7">
        <v>157417478</v>
      </c>
      <c r="K5" s="9">
        <v>30640154382</v>
      </c>
      <c r="L5" s="7"/>
      <c r="M5" s="7"/>
      <c r="N5" s="9"/>
      <c r="O5" s="17">
        <f>B5+I5</f>
        <v>626515</v>
      </c>
      <c r="P5" s="17">
        <f>E5+L5</f>
        <v>0</v>
      </c>
      <c r="Q5" s="18">
        <f>B5/O5%</f>
        <v>81.314094634605723</v>
      </c>
      <c r="R5" s="18" t="e">
        <f>E5/P5%</f>
        <v>#DIV/0!</v>
      </c>
    </row>
    <row r="6" spans="1:18" x14ac:dyDescent="0.35">
      <c r="A6" s="1" t="s">
        <v>16</v>
      </c>
      <c r="B6" s="7">
        <v>100836</v>
      </c>
      <c r="C6" s="7">
        <v>356257862.80000001</v>
      </c>
      <c r="D6" s="9">
        <v>47643659084.410004</v>
      </c>
      <c r="E6" s="7">
        <v>200640</v>
      </c>
      <c r="F6" s="7">
        <v>345915874</v>
      </c>
      <c r="G6" s="9">
        <v>32003286870.32</v>
      </c>
      <c r="I6" s="7">
        <v>39900</v>
      </c>
      <c r="J6" s="7">
        <v>59938989.200000003</v>
      </c>
      <c r="K6" s="9">
        <v>11201192900</v>
      </c>
      <c r="L6" s="7">
        <v>343257</v>
      </c>
      <c r="M6" s="7">
        <v>188113694.59999999</v>
      </c>
      <c r="N6" s="9">
        <v>28569858541.669998</v>
      </c>
      <c r="O6" s="17">
        <f t="shared" ref="O6:O29" si="0">B6+I6</f>
        <v>140736</v>
      </c>
      <c r="P6" s="17">
        <f t="shared" ref="P6:P29" si="1">E6+L6</f>
        <v>543897</v>
      </c>
      <c r="Q6" s="18">
        <f t="shared" ref="Q6:Q30" si="2">B6/O6%</f>
        <v>71.649045020463859</v>
      </c>
      <c r="R6" s="18">
        <f t="shared" ref="R6:R30" si="3">E6/P6%</f>
        <v>36.889337503240505</v>
      </c>
    </row>
    <row r="7" spans="1:18" x14ac:dyDescent="0.35">
      <c r="A7" s="1" t="s">
        <v>8</v>
      </c>
      <c r="B7" s="7">
        <v>266431</v>
      </c>
      <c r="C7" s="7">
        <v>1266554107.8</v>
      </c>
      <c r="D7" s="9">
        <v>127434145092.06</v>
      </c>
      <c r="E7" s="7">
        <v>476435</v>
      </c>
      <c r="F7" s="7">
        <v>1689277687</v>
      </c>
      <c r="G7" s="9">
        <v>67612758492.980003</v>
      </c>
      <c r="I7" s="7">
        <v>99979</v>
      </c>
      <c r="J7" s="7">
        <v>163784522</v>
      </c>
      <c r="K7" s="9">
        <v>27868051200</v>
      </c>
      <c r="L7" s="7">
        <v>3486319</v>
      </c>
      <c r="M7" s="7">
        <v>738223163</v>
      </c>
      <c r="N7" s="9">
        <v>113770375947.17999</v>
      </c>
      <c r="O7" s="17">
        <f t="shared" si="0"/>
        <v>366410</v>
      </c>
      <c r="P7" s="17">
        <f t="shared" si="1"/>
        <v>3962754</v>
      </c>
      <c r="Q7" s="18">
        <f t="shared" si="2"/>
        <v>72.713899729810876</v>
      </c>
      <c r="R7" s="18">
        <f t="shared" si="3"/>
        <v>12.022825540015857</v>
      </c>
    </row>
    <row r="8" spans="1:18" x14ac:dyDescent="0.35">
      <c r="A8" s="1" t="s">
        <v>19</v>
      </c>
      <c r="B8" s="7">
        <v>122949</v>
      </c>
      <c r="C8" s="7">
        <v>718416504</v>
      </c>
      <c r="D8" s="9">
        <v>81333191000</v>
      </c>
      <c r="E8" s="7">
        <v>116762</v>
      </c>
      <c r="F8" s="7">
        <v>395662896.5</v>
      </c>
      <c r="G8" s="9">
        <v>22635965000</v>
      </c>
      <c r="I8" s="7">
        <v>60008</v>
      </c>
      <c r="J8" s="7">
        <v>140868738</v>
      </c>
      <c r="K8" s="9">
        <v>27788574400</v>
      </c>
      <c r="L8" s="7">
        <v>785344</v>
      </c>
      <c r="M8" s="7">
        <v>368795890.5</v>
      </c>
      <c r="N8" s="9">
        <v>69406670000</v>
      </c>
      <c r="O8" s="17">
        <f t="shared" si="0"/>
        <v>182957</v>
      </c>
      <c r="P8" s="17">
        <f t="shared" si="1"/>
        <v>902106</v>
      </c>
      <c r="Q8" s="18">
        <f t="shared" si="2"/>
        <v>67.201036309078091</v>
      </c>
      <c r="R8" s="18">
        <f t="shared" si="3"/>
        <v>12.943268307715503</v>
      </c>
    </row>
    <row r="9" spans="1:18" x14ac:dyDescent="0.35">
      <c r="A9" s="1" t="s">
        <v>11</v>
      </c>
      <c r="B9" s="7">
        <v>55941</v>
      </c>
      <c r="C9" s="7">
        <v>202052474.40000001</v>
      </c>
      <c r="D9" s="9">
        <v>28363049360.25</v>
      </c>
      <c r="E9" s="7">
        <v>147421</v>
      </c>
      <c r="F9" s="7">
        <v>325378635.5</v>
      </c>
      <c r="G9" s="9">
        <v>22304078349.43</v>
      </c>
      <c r="I9" s="7">
        <v>27742</v>
      </c>
      <c r="J9" s="7">
        <v>37762311</v>
      </c>
      <c r="K9" s="9">
        <v>8202413628</v>
      </c>
      <c r="L9" s="7">
        <v>304840</v>
      </c>
      <c r="M9" s="7">
        <v>154214242.5</v>
      </c>
      <c r="N9" s="9">
        <v>28515170000</v>
      </c>
      <c r="O9" s="17">
        <f t="shared" si="0"/>
        <v>83683</v>
      </c>
      <c r="P9" s="17">
        <f t="shared" si="1"/>
        <v>452261</v>
      </c>
      <c r="Q9" s="18">
        <f t="shared" si="2"/>
        <v>66.848702842871305</v>
      </c>
      <c r="R9" s="18">
        <f t="shared" si="3"/>
        <v>32.596443204255955</v>
      </c>
    </row>
    <row r="10" spans="1:18" x14ac:dyDescent="0.35">
      <c r="A10" s="1" t="s">
        <v>6</v>
      </c>
      <c r="B10" s="7">
        <v>91538</v>
      </c>
      <c r="C10" s="7">
        <v>498584087</v>
      </c>
      <c r="D10" s="9">
        <v>65496872504.220001</v>
      </c>
      <c r="E10" s="7">
        <v>8673</v>
      </c>
      <c r="F10" s="7">
        <v>23889950</v>
      </c>
      <c r="G10" s="9">
        <v>3111555208</v>
      </c>
      <c r="I10" s="7">
        <v>47495</v>
      </c>
      <c r="J10" s="7">
        <v>66454304</v>
      </c>
      <c r="K10" s="9">
        <v>13998807490</v>
      </c>
      <c r="L10" s="7">
        <v>10580</v>
      </c>
      <c r="M10" s="7">
        <v>8666186</v>
      </c>
      <c r="N10" s="9">
        <v>1885617307.6900001</v>
      </c>
      <c r="O10" s="17">
        <f t="shared" si="0"/>
        <v>139033</v>
      </c>
      <c r="P10" s="17">
        <f t="shared" si="1"/>
        <v>19253</v>
      </c>
      <c r="Q10" s="18">
        <f t="shared" si="2"/>
        <v>65.839045406486235</v>
      </c>
      <c r="R10" s="18">
        <f t="shared" si="3"/>
        <v>45.047525061029447</v>
      </c>
    </row>
    <row r="11" spans="1:18" x14ac:dyDescent="0.35">
      <c r="A11" s="1" t="s">
        <v>7</v>
      </c>
      <c r="B11" s="7">
        <v>368840</v>
      </c>
      <c r="C11" s="7">
        <v>825051871</v>
      </c>
      <c r="D11" s="9">
        <v>153249717510.89999</v>
      </c>
      <c r="E11" s="7">
        <v>247086</v>
      </c>
      <c r="F11" s="7">
        <v>293426557.5</v>
      </c>
      <c r="G11" s="9">
        <v>30884479500.880001</v>
      </c>
      <c r="I11" s="7">
        <v>166736</v>
      </c>
      <c r="J11" s="7">
        <v>152490952</v>
      </c>
      <c r="K11" s="9">
        <v>40003101900</v>
      </c>
      <c r="L11" s="7">
        <v>694513</v>
      </c>
      <c r="M11" s="7">
        <v>240469370</v>
      </c>
      <c r="N11" s="9">
        <v>52399636000</v>
      </c>
      <c r="O11" s="17">
        <f t="shared" si="0"/>
        <v>535576</v>
      </c>
      <c r="P11" s="17">
        <f t="shared" si="1"/>
        <v>941599</v>
      </c>
      <c r="Q11" s="18">
        <f t="shared" si="2"/>
        <v>68.867910436614039</v>
      </c>
      <c r="R11" s="18">
        <f t="shared" si="3"/>
        <v>26.241106883078679</v>
      </c>
    </row>
    <row r="12" spans="1:18" x14ac:dyDescent="0.35">
      <c r="A12" s="1" t="s">
        <v>5</v>
      </c>
      <c r="B12" s="7">
        <v>101207</v>
      </c>
      <c r="C12" s="7">
        <v>295948612</v>
      </c>
      <c r="D12" s="9">
        <v>47793909527.980003</v>
      </c>
      <c r="E12" s="7">
        <v>196688</v>
      </c>
      <c r="F12" s="7">
        <v>250951561.75</v>
      </c>
      <c r="G12" s="9">
        <v>28570031609.27</v>
      </c>
      <c r="I12" s="7">
        <v>27600</v>
      </c>
      <c r="J12" s="7">
        <v>28540501.199999999</v>
      </c>
      <c r="K12" s="9">
        <v>6062076100</v>
      </c>
      <c r="L12" s="7">
        <v>132670</v>
      </c>
      <c r="M12" s="7">
        <v>66615897.5</v>
      </c>
      <c r="N12" s="9">
        <v>11489920000</v>
      </c>
      <c r="O12" s="17">
        <f t="shared" si="0"/>
        <v>128807</v>
      </c>
      <c r="P12" s="17">
        <f t="shared" si="1"/>
        <v>329358</v>
      </c>
      <c r="Q12" s="18">
        <f t="shared" si="2"/>
        <v>78.572593104412036</v>
      </c>
      <c r="R12" s="18">
        <f t="shared" si="3"/>
        <v>59.718604072164638</v>
      </c>
    </row>
    <row r="13" spans="1:18" x14ac:dyDescent="0.35">
      <c r="A13" s="1" t="s">
        <v>13</v>
      </c>
      <c r="B13" s="7">
        <v>61721</v>
      </c>
      <c r="C13" s="7">
        <v>349060326</v>
      </c>
      <c r="D13" s="9">
        <v>38633155017.349998</v>
      </c>
      <c r="E13" s="7">
        <v>66876</v>
      </c>
      <c r="F13" s="7">
        <v>184274517.25</v>
      </c>
      <c r="G13" s="9">
        <v>13732373744.98</v>
      </c>
      <c r="I13" s="7">
        <v>44712</v>
      </c>
      <c r="J13" s="7">
        <v>40714090</v>
      </c>
      <c r="K13" s="9">
        <v>7517862500</v>
      </c>
      <c r="L13" s="7">
        <v>267314</v>
      </c>
      <c r="M13" s="7">
        <v>79343786</v>
      </c>
      <c r="N13" s="9">
        <v>18297046000</v>
      </c>
      <c r="O13" s="17">
        <f t="shared" si="0"/>
        <v>106433</v>
      </c>
      <c r="P13" s="17">
        <f t="shared" si="1"/>
        <v>334190</v>
      </c>
      <c r="Q13" s="18">
        <f t="shared" si="2"/>
        <v>57.990472879651989</v>
      </c>
      <c r="R13" s="18">
        <f t="shared" si="3"/>
        <v>20.011370777102844</v>
      </c>
    </row>
    <row r="14" spans="1:18" x14ac:dyDescent="0.35">
      <c r="A14" s="1" t="s">
        <v>17</v>
      </c>
      <c r="B14" s="7">
        <v>69883</v>
      </c>
      <c r="C14" s="7">
        <v>345746683.80000001</v>
      </c>
      <c r="D14" s="9">
        <v>38553990532.860001</v>
      </c>
      <c r="E14" s="7">
        <v>62361</v>
      </c>
      <c r="F14" s="7">
        <v>262566023</v>
      </c>
      <c r="G14" s="9">
        <v>12364432857</v>
      </c>
      <c r="I14" s="7">
        <v>51518</v>
      </c>
      <c r="J14" s="7">
        <v>89584095</v>
      </c>
      <c r="K14" s="9">
        <v>19681281500</v>
      </c>
      <c r="L14" s="7">
        <v>655612</v>
      </c>
      <c r="M14" s="7">
        <v>189231132.5</v>
      </c>
      <c r="N14" s="9">
        <v>32694450000</v>
      </c>
      <c r="O14" s="17">
        <f t="shared" si="0"/>
        <v>121401</v>
      </c>
      <c r="P14" s="17">
        <f t="shared" si="1"/>
        <v>717973</v>
      </c>
      <c r="Q14" s="18">
        <f t="shared" si="2"/>
        <v>57.563776245665196</v>
      </c>
      <c r="R14" s="18">
        <f t="shared" si="3"/>
        <v>8.6857026656991287</v>
      </c>
    </row>
    <row r="15" spans="1:18" x14ac:dyDescent="0.35">
      <c r="A15" s="1" t="s">
        <v>21</v>
      </c>
      <c r="B15" s="7">
        <v>28193</v>
      </c>
      <c r="C15" s="7">
        <v>74691880</v>
      </c>
      <c r="D15" s="9">
        <v>13149592517.540001</v>
      </c>
      <c r="E15" s="7">
        <v>13844</v>
      </c>
      <c r="F15" s="7">
        <v>14939424</v>
      </c>
      <c r="G15" s="9">
        <v>1935687311.8299999</v>
      </c>
      <c r="I15" s="7">
        <v>22916</v>
      </c>
      <c r="J15" s="7">
        <v>18280692</v>
      </c>
      <c r="K15" s="9">
        <v>3844450600</v>
      </c>
      <c r="L15" s="7">
        <v>99846</v>
      </c>
      <c r="M15" s="7">
        <v>19283032</v>
      </c>
      <c r="N15" s="9">
        <v>4581150000</v>
      </c>
      <c r="O15" s="17">
        <f t="shared" si="0"/>
        <v>51109</v>
      </c>
      <c r="P15" s="17">
        <f t="shared" si="1"/>
        <v>113690</v>
      </c>
      <c r="Q15" s="18">
        <f t="shared" si="2"/>
        <v>55.16249584221957</v>
      </c>
      <c r="R15" s="18">
        <f t="shared" si="3"/>
        <v>12.176972468994634</v>
      </c>
    </row>
    <row r="16" spans="1:18" x14ac:dyDescent="0.35">
      <c r="A16" s="1" t="s">
        <v>20</v>
      </c>
      <c r="B16" s="7">
        <v>476111</v>
      </c>
      <c r="C16" s="7">
        <v>2018965105</v>
      </c>
      <c r="D16" s="9">
        <v>237818414315.44</v>
      </c>
      <c r="E16" s="7">
        <v>640049</v>
      </c>
      <c r="F16" s="7">
        <v>1626563899.25</v>
      </c>
      <c r="G16" s="9">
        <v>78366716216.039993</v>
      </c>
      <c r="I16" s="7">
        <v>173465</v>
      </c>
      <c r="J16" s="7">
        <v>264756130</v>
      </c>
      <c r="K16" s="9">
        <v>50962426247.059998</v>
      </c>
      <c r="L16" s="7">
        <v>1257343</v>
      </c>
      <c r="M16" s="7">
        <v>739123309.5</v>
      </c>
      <c r="N16" s="9">
        <v>74195020000</v>
      </c>
      <c r="O16" s="17">
        <f t="shared" si="0"/>
        <v>649576</v>
      </c>
      <c r="P16" s="17">
        <f t="shared" si="1"/>
        <v>1897392</v>
      </c>
      <c r="Q16" s="18">
        <f t="shared" si="2"/>
        <v>73.29565747502987</v>
      </c>
      <c r="R16" s="18">
        <f t="shared" si="3"/>
        <v>33.733092581817573</v>
      </c>
    </row>
    <row r="17" spans="1:18" x14ac:dyDescent="0.35">
      <c r="A17" s="1" t="s">
        <v>0</v>
      </c>
      <c r="B17" s="7">
        <v>190384</v>
      </c>
      <c r="C17" s="7">
        <v>720637073</v>
      </c>
      <c r="D17" s="9">
        <v>70288009349.210007</v>
      </c>
      <c r="E17" s="7">
        <v>259402</v>
      </c>
      <c r="F17" s="7">
        <v>509543443.75</v>
      </c>
      <c r="G17" s="9">
        <v>38593965160.919998</v>
      </c>
      <c r="I17" s="7">
        <v>55619</v>
      </c>
      <c r="J17" s="7">
        <v>79280793</v>
      </c>
      <c r="K17" s="9">
        <v>13231163870</v>
      </c>
      <c r="L17" s="7">
        <v>453039</v>
      </c>
      <c r="M17" s="7">
        <v>247048086.25</v>
      </c>
      <c r="N17" s="9">
        <v>34969357625</v>
      </c>
      <c r="O17" s="17">
        <f t="shared" si="0"/>
        <v>246003</v>
      </c>
      <c r="P17" s="17">
        <f t="shared" si="1"/>
        <v>712441</v>
      </c>
      <c r="Q17" s="18">
        <f t="shared" si="2"/>
        <v>77.390926126917151</v>
      </c>
      <c r="R17" s="18">
        <f t="shared" si="3"/>
        <v>36.410313275064183</v>
      </c>
    </row>
    <row r="18" spans="1:18" x14ac:dyDescent="0.35">
      <c r="A18" s="1" t="s">
        <v>24</v>
      </c>
      <c r="B18" s="7">
        <v>476237</v>
      </c>
      <c r="C18" s="7">
        <v>2080014363.8</v>
      </c>
      <c r="D18" s="9">
        <v>189757817529.07999</v>
      </c>
      <c r="E18" s="7">
        <v>399257</v>
      </c>
      <c r="F18" s="7">
        <v>1389760497.6500001</v>
      </c>
      <c r="G18" s="9">
        <v>55757099983.209999</v>
      </c>
      <c r="I18" s="7">
        <v>296539</v>
      </c>
      <c r="J18" s="7">
        <v>352692113.39999998</v>
      </c>
      <c r="K18" s="9">
        <v>67549455941.629997</v>
      </c>
      <c r="L18" s="7">
        <v>2363654</v>
      </c>
      <c r="M18" s="7">
        <v>632826835</v>
      </c>
      <c r="N18" s="9">
        <v>139113155161.29001</v>
      </c>
      <c r="O18" s="17">
        <f t="shared" si="0"/>
        <v>772776</v>
      </c>
      <c r="P18" s="17">
        <f t="shared" si="1"/>
        <v>2762911</v>
      </c>
      <c r="Q18" s="18">
        <f t="shared" si="2"/>
        <v>61.626784475708355</v>
      </c>
      <c r="R18" s="18">
        <f t="shared" si="3"/>
        <v>14.450592147195476</v>
      </c>
    </row>
    <row r="19" spans="1:18" x14ac:dyDescent="0.35">
      <c r="A19" s="1" t="s">
        <v>4</v>
      </c>
      <c r="B19" s="7">
        <v>156766</v>
      </c>
      <c r="C19" s="7">
        <v>643958632.79999995</v>
      </c>
      <c r="D19" s="9">
        <v>67925866873.010002</v>
      </c>
      <c r="E19" s="7">
        <v>100142</v>
      </c>
      <c r="F19" s="7">
        <v>203921084.5</v>
      </c>
      <c r="G19" s="9">
        <v>14288027559.51</v>
      </c>
      <c r="I19" s="7">
        <v>93693</v>
      </c>
      <c r="J19" s="7">
        <v>120204267.40000001</v>
      </c>
      <c r="K19" s="9">
        <v>25232410921</v>
      </c>
      <c r="L19" s="7">
        <v>990229</v>
      </c>
      <c r="M19" s="7">
        <v>219956505.5</v>
      </c>
      <c r="N19" s="9">
        <v>60719756000</v>
      </c>
      <c r="O19" s="17">
        <f t="shared" si="0"/>
        <v>250459</v>
      </c>
      <c r="P19" s="17">
        <f t="shared" si="1"/>
        <v>1090371</v>
      </c>
      <c r="Q19" s="18">
        <f t="shared" si="2"/>
        <v>62.591482038976437</v>
      </c>
      <c r="R19" s="18">
        <f t="shared" si="3"/>
        <v>9.1842134466158765</v>
      </c>
    </row>
    <row r="20" spans="1:18" x14ac:dyDescent="0.35">
      <c r="A20" s="1" t="s">
        <v>15</v>
      </c>
      <c r="B20" s="7">
        <v>38267</v>
      </c>
      <c r="C20" s="7">
        <v>107228592</v>
      </c>
      <c r="D20" s="9">
        <v>16488146021.74</v>
      </c>
      <c r="E20" s="7">
        <v>59537</v>
      </c>
      <c r="F20" s="7">
        <v>74437609</v>
      </c>
      <c r="G20" s="9">
        <v>9293218996.3299999</v>
      </c>
      <c r="I20" s="7">
        <v>20616</v>
      </c>
      <c r="J20" s="7">
        <v>23894242</v>
      </c>
      <c r="K20" s="9">
        <v>4928075500</v>
      </c>
      <c r="L20" s="7">
        <v>96769</v>
      </c>
      <c r="M20" s="7">
        <v>38292840</v>
      </c>
      <c r="N20" s="9">
        <v>7096734000</v>
      </c>
      <c r="O20" s="17">
        <f t="shared" si="0"/>
        <v>58883</v>
      </c>
      <c r="P20" s="17">
        <f t="shared" si="1"/>
        <v>156306</v>
      </c>
      <c r="Q20" s="18">
        <f t="shared" si="2"/>
        <v>64.988196932900834</v>
      </c>
      <c r="R20" s="18">
        <f t="shared" si="3"/>
        <v>38.090028533773499</v>
      </c>
    </row>
    <row r="21" spans="1:18" x14ac:dyDescent="0.35">
      <c r="A21" s="1" t="s">
        <v>14</v>
      </c>
      <c r="B21" s="7">
        <v>211627</v>
      </c>
      <c r="C21" s="7">
        <v>873278089.60000002</v>
      </c>
      <c r="D21" s="9">
        <v>99240769343.039993</v>
      </c>
      <c r="E21" s="7">
        <v>511653</v>
      </c>
      <c r="F21" s="7">
        <v>1211491203</v>
      </c>
      <c r="G21" s="9">
        <v>64220269471.029999</v>
      </c>
      <c r="I21" s="7">
        <v>77355</v>
      </c>
      <c r="J21" s="7">
        <v>113354790</v>
      </c>
      <c r="K21" s="9">
        <v>22101372500</v>
      </c>
      <c r="L21" s="7">
        <v>861007</v>
      </c>
      <c r="M21" s="7">
        <v>421318999.75</v>
      </c>
      <c r="N21" s="9">
        <v>48162587000</v>
      </c>
      <c r="O21" s="17">
        <f t="shared" si="0"/>
        <v>288982</v>
      </c>
      <c r="P21" s="17">
        <f t="shared" si="1"/>
        <v>1372660</v>
      </c>
      <c r="Q21" s="18">
        <f t="shared" si="2"/>
        <v>73.231896796340251</v>
      </c>
      <c r="R21" s="18">
        <f t="shared" si="3"/>
        <v>37.274561799717333</v>
      </c>
    </row>
    <row r="22" spans="1:18" x14ac:dyDescent="0.35">
      <c r="A22" s="1" t="s">
        <v>23</v>
      </c>
      <c r="B22" s="7">
        <v>68921</v>
      </c>
      <c r="C22" s="7">
        <v>302316382</v>
      </c>
      <c r="D22" s="9">
        <v>33889772807.810001</v>
      </c>
      <c r="E22" s="7">
        <v>56670</v>
      </c>
      <c r="F22" s="7">
        <v>99555258.5</v>
      </c>
      <c r="G22" s="9">
        <v>8616074408.6599998</v>
      </c>
      <c r="I22" s="7">
        <v>34538</v>
      </c>
      <c r="J22" s="7">
        <v>31907604</v>
      </c>
      <c r="K22" s="9">
        <v>5828633108</v>
      </c>
      <c r="L22" s="7">
        <v>283241</v>
      </c>
      <c r="M22" s="7">
        <v>76061621.5</v>
      </c>
      <c r="N22" s="9">
        <v>23139470000</v>
      </c>
      <c r="O22" s="17">
        <f t="shared" si="0"/>
        <v>103459</v>
      </c>
      <c r="P22" s="17">
        <f t="shared" si="1"/>
        <v>339911</v>
      </c>
      <c r="Q22" s="18">
        <f t="shared" si="2"/>
        <v>66.616727399259617</v>
      </c>
      <c r="R22" s="18">
        <f t="shared" si="3"/>
        <v>16.672011202932531</v>
      </c>
    </row>
    <row r="23" spans="1:18" x14ac:dyDescent="0.35">
      <c r="A23" s="1" t="s">
        <v>3</v>
      </c>
      <c r="B23" s="7">
        <v>188353</v>
      </c>
      <c r="C23" s="7">
        <v>1369117710</v>
      </c>
      <c r="D23" s="9">
        <v>103253444423.44</v>
      </c>
      <c r="E23" s="7">
        <v>139282</v>
      </c>
      <c r="F23" s="7">
        <v>406631370.75</v>
      </c>
      <c r="G23" s="9">
        <v>21777833065.57</v>
      </c>
      <c r="I23" s="7">
        <v>69942</v>
      </c>
      <c r="J23" s="7">
        <v>130859414</v>
      </c>
      <c r="K23" s="9">
        <v>17983783420</v>
      </c>
      <c r="L23" s="7">
        <v>1307076</v>
      </c>
      <c r="M23" s="7">
        <v>269320357.5</v>
      </c>
      <c r="N23" s="9">
        <v>40977355000</v>
      </c>
      <c r="O23" s="17">
        <f t="shared" si="0"/>
        <v>258295</v>
      </c>
      <c r="P23" s="17">
        <f t="shared" si="1"/>
        <v>1446358</v>
      </c>
      <c r="Q23" s="18">
        <f t="shared" si="2"/>
        <v>72.921659342999291</v>
      </c>
      <c r="R23" s="18">
        <f t="shared" si="3"/>
        <v>9.6298426807194346</v>
      </c>
    </row>
    <row r="24" spans="1:18" x14ac:dyDescent="0.35">
      <c r="A24" s="1" t="s">
        <v>9</v>
      </c>
      <c r="B24" s="7">
        <v>134796</v>
      </c>
      <c r="C24" s="7">
        <v>677962444.79999995</v>
      </c>
      <c r="D24" s="9">
        <v>75662677640.440002</v>
      </c>
      <c r="E24" s="7">
        <v>137100</v>
      </c>
      <c r="F24" s="7">
        <v>310713043.75</v>
      </c>
      <c r="G24" s="9">
        <v>19631591201.630001</v>
      </c>
      <c r="I24" s="7">
        <v>76873</v>
      </c>
      <c r="J24" s="7">
        <v>118298103</v>
      </c>
      <c r="K24" s="9">
        <v>22806921700.009998</v>
      </c>
      <c r="L24" s="7">
        <v>1573268</v>
      </c>
      <c r="M24" s="7">
        <v>284867322</v>
      </c>
      <c r="N24" s="9">
        <v>58255212507</v>
      </c>
      <c r="O24" s="17">
        <f t="shared" si="0"/>
        <v>211669</v>
      </c>
      <c r="P24" s="17">
        <f t="shared" si="1"/>
        <v>1710368</v>
      </c>
      <c r="Q24" s="18">
        <f t="shared" si="2"/>
        <v>63.682447595065881</v>
      </c>
      <c r="R24" s="18">
        <f t="shared" si="3"/>
        <v>8.0158188179385963</v>
      </c>
    </row>
    <row r="25" spans="1:18" x14ac:dyDescent="0.35">
      <c r="A25" s="1" t="s">
        <v>10</v>
      </c>
      <c r="B25" s="7">
        <v>613467</v>
      </c>
      <c r="C25" s="7">
        <v>3059090957.1999998</v>
      </c>
      <c r="D25" s="9">
        <v>284037332724.79999</v>
      </c>
      <c r="E25" s="7">
        <v>932905</v>
      </c>
      <c r="F25" s="7">
        <v>2110027627.9000001</v>
      </c>
      <c r="G25" s="9">
        <v>134111448424.75999</v>
      </c>
      <c r="I25" s="7">
        <v>175871</v>
      </c>
      <c r="J25" s="7">
        <v>337518945.60000002</v>
      </c>
      <c r="K25" s="9">
        <v>55097435111.239998</v>
      </c>
      <c r="L25" s="7">
        <v>2992965</v>
      </c>
      <c r="M25" s="7">
        <v>1048586862.35</v>
      </c>
      <c r="N25" s="9">
        <v>164316717553</v>
      </c>
      <c r="O25" s="17">
        <f t="shared" si="0"/>
        <v>789338</v>
      </c>
      <c r="P25" s="17">
        <f t="shared" si="1"/>
        <v>3925870</v>
      </c>
      <c r="Q25" s="18">
        <f t="shared" si="2"/>
        <v>77.719177335944806</v>
      </c>
      <c r="R25" s="18">
        <f t="shared" si="3"/>
        <v>23.763013039148014</v>
      </c>
    </row>
    <row r="26" spans="1:18" x14ac:dyDescent="0.35">
      <c r="A26" s="1" t="s">
        <v>1</v>
      </c>
      <c r="B26" s="7">
        <v>280312</v>
      </c>
      <c r="C26" s="7">
        <v>1812942915.2</v>
      </c>
      <c r="D26" s="9">
        <v>154262715010.89001</v>
      </c>
      <c r="E26" s="7">
        <v>176454</v>
      </c>
      <c r="F26" s="7">
        <v>775177387.5</v>
      </c>
      <c r="G26" s="9">
        <v>32026967901.459999</v>
      </c>
      <c r="I26" s="7">
        <v>165492</v>
      </c>
      <c r="J26" s="7">
        <v>256796541</v>
      </c>
      <c r="K26" s="9">
        <v>45070403868</v>
      </c>
      <c r="L26" s="7">
        <v>1306222</v>
      </c>
      <c r="M26" s="7">
        <v>504715306.5</v>
      </c>
      <c r="N26" s="9">
        <v>72444310000</v>
      </c>
      <c r="O26" s="17">
        <f t="shared" si="0"/>
        <v>445804</v>
      </c>
      <c r="P26" s="17">
        <f t="shared" si="1"/>
        <v>1482676</v>
      </c>
      <c r="Q26" s="18">
        <f t="shared" si="2"/>
        <v>62.877856636548799</v>
      </c>
      <c r="R26" s="18">
        <f t="shared" si="3"/>
        <v>11.901049184042906</v>
      </c>
    </row>
    <row r="27" spans="1:18" x14ac:dyDescent="0.35">
      <c r="A27" s="1" t="s">
        <v>18</v>
      </c>
      <c r="B27" s="7">
        <v>50301</v>
      </c>
      <c r="C27" s="7">
        <v>187180113</v>
      </c>
      <c r="D27" s="9">
        <v>24141676790.619999</v>
      </c>
      <c r="E27" s="7">
        <v>141727</v>
      </c>
      <c r="F27" s="7">
        <v>241341870</v>
      </c>
      <c r="G27" s="9">
        <v>16325815968.870001</v>
      </c>
      <c r="I27" s="7">
        <v>15295</v>
      </c>
      <c r="J27" s="7">
        <v>22073725</v>
      </c>
      <c r="K27" s="9">
        <v>4645207066.6700001</v>
      </c>
      <c r="L27" s="7">
        <v>249028</v>
      </c>
      <c r="M27" s="7">
        <v>92100030</v>
      </c>
      <c r="N27" s="9">
        <v>14630310000</v>
      </c>
      <c r="O27" s="17">
        <f t="shared" si="0"/>
        <v>65596</v>
      </c>
      <c r="P27" s="17">
        <f t="shared" si="1"/>
        <v>390755</v>
      </c>
      <c r="Q27" s="18">
        <f t="shared" si="2"/>
        <v>76.683029453015422</v>
      </c>
      <c r="R27" s="18">
        <f t="shared" si="3"/>
        <v>36.270041330245292</v>
      </c>
    </row>
    <row r="28" spans="1:18" x14ac:dyDescent="0.35">
      <c r="A28" s="1" t="s">
        <v>12</v>
      </c>
      <c r="B28" s="7">
        <v>268613</v>
      </c>
      <c r="C28" s="7">
        <v>779119036.60000002</v>
      </c>
      <c r="D28" s="9">
        <v>124127900540.41</v>
      </c>
      <c r="E28" s="7">
        <v>481212</v>
      </c>
      <c r="F28" s="7">
        <v>658104098.25</v>
      </c>
      <c r="G28" s="9">
        <v>63888228822.139999</v>
      </c>
      <c r="I28" s="7">
        <v>81874</v>
      </c>
      <c r="J28" s="7">
        <v>89977889</v>
      </c>
      <c r="K28" s="9">
        <v>23368983349</v>
      </c>
      <c r="L28" s="7">
        <v>788604</v>
      </c>
      <c r="M28" s="7">
        <v>255618258.5</v>
      </c>
      <c r="N28" s="9">
        <v>49993315000</v>
      </c>
      <c r="O28" s="17">
        <f t="shared" si="0"/>
        <v>350487</v>
      </c>
      <c r="P28" s="17">
        <f t="shared" si="1"/>
        <v>1269816</v>
      </c>
      <c r="Q28" s="18">
        <f t="shared" si="2"/>
        <v>76.639932436866417</v>
      </c>
      <c r="R28" s="18">
        <f t="shared" si="3"/>
        <v>37.896199134362774</v>
      </c>
    </row>
    <row r="29" spans="1:18" x14ac:dyDescent="0.35">
      <c r="A29" s="1" t="s">
        <v>26</v>
      </c>
      <c r="B29" s="7"/>
      <c r="C29" s="7"/>
      <c r="D29" s="9"/>
      <c r="E29" s="7">
        <v>2</v>
      </c>
      <c r="F29" s="7">
        <v>2898</v>
      </c>
      <c r="G29" s="9">
        <v>100000</v>
      </c>
      <c r="I29" s="7"/>
      <c r="J29" s="7"/>
      <c r="K29" s="9"/>
      <c r="L29" s="7">
        <v>16</v>
      </c>
      <c r="M29" s="7">
        <v>10114</v>
      </c>
      <c r="N29" s="9">
        <v>790000</v>
      </c>
      <c r="O29" s="17">
        <f t="shared" si="0"/>
        <v>0</v>
      </c>
      <c r="P29" s="17">
        <f t="shared" si="1"/>
        <v>18</v>
      </c>
      <c r="Q29" s="18">
        <v>0</v>
      </c>
      <c r="R29" s="18">
        <f t="shared" si="3"/>
        <v>11.111111111111111</v>
      </c>
    </row>
    <row r="30" spans="1:18" s="3" customFormat="1" x14ac:dyDescent="0.35">
      <c r="A30" s="2" t="s">
        <v>33</v>
      </c>
      <c r="B30" s="6">
        <f t="shared" ref="B30:G30" si="4">SUM(B5:B29)</f>
        <v>4931139</v>
      </c>
      <c r="C30" s="6">
        <f t="shared" si="4"/>
        <v>20466861174.399998</v>
      </c>
      <c r="D30" s="6">
        <f t="shared" si="4"/>
        <v>2314918113957.5303</v>
      </c>
      <c r="E30" s="6">
        <f t="shared" si="4"/>
        <v>5572178</v>
      </c>
      <c r="F30" s="6">
        <f t="shared" si="4"/>
        <v>13403554418.299999</v>
      </c>
      <c r="G30" s="6">
        <f t="shared" si="4"/>
        <v>792052006124.81995</v>
      </c>
      <c r="I30" s="6">
        <f>SUM(I5:I29)</f>
        <v>2042848</v>
      </c>
      <c r="J30" s="6">
        <f t="shared" ref="J30:P30" si="5">SUM(J5:J29)</f>
        <v>2897451229.8000002</v>
      </c>
      <c r="K30" s="6">
        <f t="shared" si="5"/>
        <v>555614239202.60999</v>
      </c>
      <c r="L30" s="6">
        <f t="shared" si="5"/>
        <v>21302756</v>
      </c>
      <c r="M30" s="6">
        <f t="shared" si="5"/>
        <v>6882802842.9500008</v>
      </c>
      <c r="N30" s="6">
        <f t="shared" si="5"/>
        <v>1149623983642.8301</v>
      </c>
      <c r="O30" s="16">
        <f t="shared" si="5"/>
        <v>6973987</v>
      </c>
      <c r="P30" s="16">
        <f t="shared" si="5"/>
        <v>26874934</v>
      </c>
      <c r="Q30" s="18">
        <f t="shared" si="2"/>
        <v>70.707602408779948</v>
      </c>
      <c r="R30" s="18">
        <f t="shared" si="3"/>
        <v>20.733736499594752</v>
      </c>
    </row>
    <row r="31" spans="1:18" x14ac:dyDescent="0.35">
      <c r="G31" s="8" t="s">
        <v>2</v>
      </c>
      <c r="I31" s="5">
        <f>B30+I30</f>
        <v>6973987</v>
      </c>
      <c r="O31" s="5"/>
    </row>
    <row r="32" spans="1:18" x14ac:dyDescent="0.35">
      <c r="G32" s="8" t="s">
        <v>35</v>
      </c>
      <c r="I32" s="5">
        <f>E30+L30</f>
        <v>26874934</v>
      </c>
      <c r="O32" s="5" t="s">
        <v>44</v>
      </c>
      <c r="P32" s="15">
        <f>(B30+E30)/(I33%)</f>
        <v>31.029990586701416</v>
      </c>
      <c r="R32" s="20"/>
    </row>
    <row r="33" spans="9:9" x14ac:dyDescent="0.35">
      <c r="I33" s="14">
        <f>SUM(I31:I32)</f>
        <v>33848921</v>
      </c>
    </row>
  </sheetData>
  <mergeCells count="4">
    <mergeCell ref="B3:D3"/>
    <mergeCell ref="E3:G3"/>
    <mergeCell ref="I3:K3"/>
    <mergeCell ref="L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DELL</cp:lastModifiedBy>
  <dcterms:created xsi:type="dcterms:W3CDTF">2022-04-21T12:38:00Z</dcterms:created>
  <dcterms:modified xsi:type="dcterms:W3CDTF">2024-12-01T01:04:11Z</dcterms:modified>
</cp:coreProperties>
</file>